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120" windowWidth="11025" windowHeight="8490" tabRatio="785" firstSheet="2" activeTab="11"/>
  </bookViews>
  <sheets>
    <sheet name="平成22年1月" sheetId="1" r:id="rId1"/>
    <sheet name="平成22年2月" sheetId="2" r:id="rId2"/>
    <sheet name="平成22年3月" sheetId="3" r:id="rId3"/>
    <sheet name="平成22年4月" sheetId="4" r:id="rId4"/>
    <sheet name="平成22年5月" sheetId="5" r:id="rId5"/>
    <sheet name="平成22年6月" sheetId="6" r:id="rId6"/>
    <sheet name="平成22年7月" sheetId="7" r:id="rId7"/>
    <sheet name="平成22年8月" sheetId="8" r:id="rId8"/>
    <sheet name="平成22年9月" sheetId="9" r:id="rId9"/>
    <sheet name="平成22年10月" sheetId="10" r:id="rId10"/>
    <sheet name="平成22年11月" sheetId="11" r:id="rId11"/>
    <sheet name="平成22年12月" sheetId="12" r:id="rId12"/>
  </sheets>
  <definedNames>
    <definedName name="_xlnm.Print_Area" localSheetId="2">'平成22年3月'!#REF!</definedName>
    <definedName name="_xlnm.Print_Titles" localSheetId="0">'平成22年1月'!$5:$5</definedName>
    <definedName name="_xlnm.Print_Titles" localSheetId="1">'平成22年2月'!$5:$5</definedName>
    <definedName name="_xlnm.Print_Titles" localSheetId="2">'平成22年3月'!$5:$5</definedName>
    <definedName name="_xlnm.Print_Titles" localSheetId="3">'平成22年4月'!$5:$5</definedName>
  </definedNames>
  <calcPr fullCalcOnLoad="1"/>
</workbook>
</file>

<file path=xl/sharedStrings.xml><?xml version="1.0" encoding="utf-8"?>
<sst xmlns="http://schemas.openxmlformats.org/spreadsheetml/2006/main" count="1279" uniqueCount="116">
  <si>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</si>
  <si>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</si>
  <si>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</si>
  <si>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</si>
  <si>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</si>
  <si>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</si>
  <si>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</si>
  <si>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</si>
  <si>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</si>
  <si>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</si>
  <si>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</si>
  <si>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</si>
  <si>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</si>
  <si>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</si>
  <si>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</si>
  <si>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</si>
  <si>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</si>
  <si>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</si>
  <si>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</si>
  <si>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</si>
  <si>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</si>
  <si>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</si>
  <si>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</si>
  <si>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</si>
  <si>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</si>
  <si>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</si>
  <si>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</si>
  <si>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</si>
  <si>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</si>
  <si>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</si>
  <si>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</si>
  <si>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</si>
  <si>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</si>
  <si>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志喜屋（つきしろ）</t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</si>
  <si>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</si>
  <si>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</si>
  <si>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</si>
  <si>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</si>
  <si>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</si>
  <si>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</si>
  <si>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</si>
  <si>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</si>
  <si>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</si>
  <si>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</si>
  <si>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</si>
  <si>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</si>
  <si>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つきしろ</t>
  </si>
  <si>
    <t>県営団地</t>
  </si>
  <si>
    <t>第二団地</t>
  </si>
  <si>
    <t>県営仲伊保団地</t>
  </si>
  <si>
    <t>自衛隊</t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</si>
  <si>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</si>
  <si>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</si>
  <si>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</si>
  <si>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</si>
  <si>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</si>
  <si>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</si>
  <si>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</si>
  <si>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</si>
  <si>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</si>
  <si>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</si>
  <si>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</si>
  <si>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</si>
  <si>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</si>
  <si>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</si>
  <si>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</si>
  <si>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</si>
  <si>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</si>
  <si>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</si>
  <si>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</si>
  <si>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</si>
  <si>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</si>
  <si>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</si>
  <si>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</si>
  <si>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</si>
  <si>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</si>
  <si>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</si>
  <si>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</si>
  <si>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行政区名称</t>
  </si>
  <si>
    <t>世帯数</t>
  </si>
  <si>
    <t>男</t>
  </si>
  <si>
    <t>女</t>
  </si>
  <si>
    <t>計</t>
  </si>
  <si>
    <t>合計</t>
  </si>
  <si>
    <t>　　　　　　　　　　　　　　　　　　　　　外国人登録人口</t>
  </si>
  <si>
    <t>※外国人登録者は含みません。</t>
  </si>
  <si>
    <t>行政区別住民登録人口</t>
  </si>
  <si>
    <t>小計（玉城）</t>
  </si>
  <si>
    <t>小計（知念）</t>
  </si>
  <si>
    <t>小計（佐敷）</t>
  </si>
  <si>
    <t>小計（大里）</t>
  </si>
  <si>
    <t>垣花（つきしろ）</t>
  </si>
  <si>
    <t>玉　　城</t>
  </si>
  <si>
    <t>知　　念</t>
  </si>
  <si>
    <t>佐　　敷</t>
  </si>
  <si>
    <t>大　　里</t>
  </si>
  <si>
    <t>南城市合計</t>
  </si>
  <si>
    <t>喜良原（朝日の家）</t>
  </si>
  <si>
    <r>
      <t>世</t>
    </r>
    <r>
      <rPr>
        <sz val="11"/>
        <color indexed="8"/>
        <rFont val="ＭＳ Ｐゴシック"/>
        <family val="3"/>
      </rPr>
      <t xml:space="preserve">   </t>
    </r>
    <r>
      <rPr>
        <sz val="11"/>
        <color indexed="8"/>
        <rFont val="ＭＳ Ｐゴシック"/>
        <family val="3"/>
      </rPr>
      <t xml:space="preserve"> 帯</t>
    </r>
    <r>
      <rPr>
        <sz val="11"/>
        <color indexed="8"/>
        <rFont val="ＭＳ Ｐゴシック"/>
        <family val="3"/>
      </rPr>
      <t xml:space="preserve">    </t>
    </r>
    <r>
      <rPr>
        <sz val="11"/>
        <color indexed="8"/>
        <rFont val="ＭＳ Ｐゴシック"/>
        <family val="3"/>
      </rPr>
      <t>数</t>
    </r>
  </si>
  <si>
    <t>外国人世帯</t>
  </si>
  <si>
    <t>混合世帯</t>
  </si>
  <si>
    <t>親慶原</t>
  </si>
  <si>
    <r>
      <t>平成22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月末日</t>
    </r>
  </si>
  <si>
    <r>
      <t>平成22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月末日</t>
    </r>
  </si>
  <si>
    <r>
      <t>平成22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月末日</t>
    </r>
  </si>
  <si>
    <t>外国人登録人口</t>
  </si>
  <si>
    <r>
      <t>平成22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月末日</t>
    </r>
  </si>
  <si>
    <r>
      <t>平成22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月末日</t>
    </r>
  </si>
  <si>
    <r>
      <t>平成22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月末日</t>
    </r>
  </si>
  <si>
    <t>小谷（小谷園）</t>
  </si>
  <si>
    <r>
      <t>平成22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月末日</t>
    </r>
  </si>
  <si>
    <r>
      <t>平成22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月末日</t>
    </r>
  </si>
  <si>
    <r>
      <t>平成22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月末日</t>
    </r>
  </si>
  <si>
    <r>
      <t>平成22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月末日</t>
    </r>
  </si>
  <si>
    <r>
      <t>平成22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11</t>
    </r>
    <r>
      <rPr>
        <sz val="11"/>
        <color indexed="8"/>
        <rFont val="ＭＳ Ｐゴシック"/>
        <family val="3"/>
      </rPr>
      <t>月末日</t>
    </r>
  </si>
  <si>
    <r>
      <t>平成22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12</t>
    </r>
    <r>
      <rPr>
        <sz val="11"/>
        <color indexed="8"/>
        <rFont val="ＭＳ Ｐゴシック"/>
        <family val="3"/>
      </rPr>
      <t>月末日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</si>
</sst>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85" fontId="5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34" borderId="14" xfId="0" applyFont="1" applyFill="1" applyBorder="1" applyAlignment="1">
      <alignment vertical="center" textRotation="255"/>
    </xf>
    <xf numFmtId="0" fontId="0" fillId="0" borderId="13" xfId="0" applyFont="1" applyBorder="1" applyAlignment="1">
      <alignment/>
    </xf>
    <xf numFmtId="0" fontId="0" fillId="34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34" borderId="10" xfId="0" applyFont="1" applyFill="1" applyBorder="1" applyAlignment="1">
      <alignment horizontal="distributed" vertical="distributed" indent="5"/>
    </xf>
    <xf numFmtId="0" fontId="3" fillId="0" borderId="20" xfId="0" applyFont="1" applyFill="1" applyBorder="1" applyAlignment="1">
      <alignment horizontal="left" indent="2"/>
    </xf>
    <xf numFmtId="0" fontId="3" fillId="0" borderId="16" xfId="0" applyFont="1" applyFill="1" applyBorder="1" applyAlignment="1">
      <alignment horizontal="left" indent="2"/>
    </xf>
    <xf numFmtId="0" fontId="3" fillId="33" borderId="1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 vertical="distributed"/>
    </xf>
    <xf numFmtId="0" fontId="0" fillId="34" borderId="22" xfId="0" applyFont="1" applyFill="1" applyBorder="1" applyAlignment="1">
      <alignment horizontal="center" vertical="distributed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35" borderId="13" xfId="0" applyFont="1" applyFill="1" applyBorder="1" applyAlignment="1">
      <alignment horizontal="center" vertical="center" textRotation="255"/>
    </xf>
    <xf numFmtId="0" fontId="9" fillId="35" borderId="17" xfId="0" applyFont="1" applyFill="1" applyBorder="1" applyAlignment="1">
      <alignment horizontal="center" vertical="center" textRotation="255"/>
    </xf>
    <xf numFmtId="0" fontId="9" fillId="35" borderId="24" xfId="0" applyFont="1" applyFill="1" applyBorder="1" applyAlignment="1">
      <alignment horizontal="center" vertical="center" textRotation="255"/>
    </xf>
    <xf numFmtId="0" fontId="9" fillId="35" borderId="25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left" indent="2"/>
    </xf>
    <xf numFmtId="0" fontId="3" fillId="0" borderId="26" xfId="0" applyFont="1" applyFill="1" applyBorder="1" applyAlignment="1">
      <alignment horizontal="left" indent="2"/>
    </xf>
    <xf numFmtId="0" fontId="3" fillId="0" borderId="27" xfId="0" applyFont="1" applyFill="1" applyBorder="1" applyAlignment="1">
      <alignment horizontal="left" indent="2"/>
    </xf>
    <xf numFmtId="0" fontId="3" fillId="33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indent="2"/>
    </xf>
    <xf numFmtId="185" fontId="5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34" borderId="14" xfId="0" applyFont="1" applyFill="1" applyBorder="1" applyAlignment="1">
      <alignment horizontal="distributed" vertical="distributed" indent="5"/>
    </xf>
    <xf numFmtId="0" fontId="0" fillId="0" borderId="2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="130" zoomScaleNormal="13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54" t="s">
        <v>102</v>
      </c>
      <c r="G1" s="55"/>
    </row>
    <row r="2" spans="1:7" ht="13.5" customHeight="1">
      <c r="A2" s="56" t="s">
        <v>86</v>
      </c>
      <c r="B2" s="56"/>
      <c r="C2" s="56"/>
      <c r="D2" s="56"/>
      <c r="E2" s="56"/>
      <c r="F2" s="56"/>
      <c r="G2" s="56"/>
    </row>
    <row r="3" spans="1:7" ht="13.5" customHeight="1">
      <c r="A3" s="56"/>
      <c r="B3" s="56"/>
      <c r="C3" s="56"/>
      <c r="D3" s="56"/>
      <c r="E3" s="56"/>
      <c r="F3" s="56"/>
      <c r="G3" s="56"/>
    </row>
    <row r="4" spans="2:7" ht="16.5" customHeight="1">
      <c r="B4" s="57"/>
      <c r="C4" s="57"/>
      <c r="D4" s="4"/>
      <c r="E4" s="58" t="s">
        <v>85</v>
      </c>
      <c r="F4" s="58"/>
      <c r="G4" s="58"/>
    </row>
    <row r="5" spans="1:7" ht="15" customHeight="1">
      <c r="A5" s="5"/>
      <c r="B5" s="53" t="s">
        <v>78</v>
      </c>
      <c r="C5" s="53"/>
      <c r="D5" s="1" t="s">
        <v>79</v>
      </c>
      <c r="E5" s="1" t="s">
        <v>80</v>
      </c>
      <c r="F5" s="1" t="s">
        <v>81</v>
      </c>
      <c r="G5" s="1" t="s">
        <v>82</v>
      </c>
    </row>
    <row r="6" spans="1:8" ht="15" customHeight="1">
      <c r="A6" s="44" t="s">
        <v>92</v>
      </c>
      <c r="B6" s="35" t="s">
        <v>101</v>
      </c>
      <c r="C6" s="36"/>
      <c r="D6" s="2">
        <v>445</v>
      </c>
      <c r="E6" s="2">
        <v>679</v>
      </c>
      <c r="F6" s="2">
        <v>699</v>
      </c>
      <c r="G6" s="2">
        <f aca="true" t="shared" si="0" ref="G6:G13">SUM(E6:F6)</f>
        <v>1378</v>
      </c>
      <c r="H6" s="9"/>
    </row>
    <row r="7" spans="1:7" ht="15" customHeight="1">
      <c r="A7" s="45"/>
      <c r="B7" s="35" t="s">
        <v>0</v>
      </c>
      <c r="C7" s="36"/>
      <c r="D7" s="2">
        <v>138</v>
      </c>
      <c r="E7" s="2">
        <v>183</v>
      </c>
      <c r="F7" s="2">
        <v>196</v>
      </c>
      <c r="G7" s="2">
        <f t="shared" si="0"/>
        <v>379</v>
      </c>
    </row>
    <row r="8" spans="1:11" ht="15" customHeight="1">
      <c r="A8" s="45"/>
      <c r="B8" s="35" t="s">
        <v>1</v>
      </c>
      <c r="C8" s="36"/>
      <c r="D8" s="2">
        <v>89</v>
      </c>
      <c r="E8" s="2">
        <v>115</v>
      </c>
      <c r="F8" s="2">
        <v>119</v>
      </c>
      <c r="G8" s="2">
        <f t="shared" si="0"/>
        <v>234</v>
      </c>
      <c r="H8" s="14"/>
      <c r="I8" s="14"/>
      <c r="J8" s="14"/>
      <c r="K8" s="14"/>
    </row>
    <row r="9" spans="1:11" ht="15" customHeight="1">
      <c r="A9" s="45"/>
      <c r="B9" s="35" t="s">
        <v>2</v>
      </c>
      <c r="C9" s="36"/>
      <c r="D9" s="2">
        <v>304</v>
      </c>
      <c r="E9" s="2">
        <v>414</v>
      </c>
      <c r="F9" s="2">
        <v>448</v>
      </c>
      <c r="G9" s="2">
        <f t="shared" si="0"/>
        <v>862</v>
      </c>
      <c r="H9" s="14"/>
      <c r="I9" s="14"/>
      <c r="J9" s="14"/>
      <c r="K9" s="14"/>
    </row>
    <row r="10" spans="1:11" ht="15" customHeight="1">
      <c r="A10" s="45"/>
      <c r="B10" s="35" t="s">
        <v>3</v>
      </c>
      <c r="C10" s="36"/>
      <c r="D10" s="2">
        <v>81</v>
      </c>
      <c r="E10" s="2">
        <v>102</v>
      </c>
      <c r="F10" s="2">
        <v>102</v>
      </c>
      <c r="G10" s="2">
        <f t="shared" si="0"/>
        <v>204</v>
      </c>
      <c r="H10" s="16"/>
      <c r="I10" s="16"/>
      <c r="J10" s="16"/>
      <c r="K10" s="16"/>
    </row>
    <row r="11" spans="1:11" ht="15" customHeight="1">
      <c r="A11" s="45"/>
      <c r="B11" s="35" t="s">
        <v>4</v>
      </c>
      <c r="C11" s="36"/>
      <c r="D11" s="2">
        <v>76</v>
      </c>
      <c r="E11" s="2">
        <v>102</v>
      </c>
      <c r="F11" s="2">
        <v>104</v>
      </c>
      <c r="G11" s="2">
        <f t="shared" si="0"/>
        <v>206</v>
      </c>
      <c r="H11" s="15"/>
      <c r="I11" s="15"/>
      <c r="J11" s="15"/>
      <c r="K11" s="15"/>
    </row>
    <row r="12" spans="1:11" ht="15" customHeight="1">
      <c r="A12" s="45"/>
      <c r="B12" s="35" t="s">
        <v>5</v>
      </c>
      <c r="C12" s="36"/>
      <c r="D12" s="2">
        <v>79</v>
      </c>
      <c r="E12" s="2">
        <v>124</v>
      </c>
      <c r="F12" s="2">
        <v>127</v>
      </c>
      <c r="G12" s="2">
        <f t="shared" si="0"/>
        <v>251</v>
      </c>
      <c r="H12" s="15"/>
      <c r="I12" s="15"/>
      <c r="J12" s="15"/>
      <c r="K12" s="15"/>
    </row>
    <row r="13" spans="1:7" ht="15" customHeight="1">
      <c r="A13" s="45"/>
      <c r="B13" s="35" t="s">
        <v>6</v>
      </c>
      <c r="C13" s="36"/>
      <c r="D13" s="2">
        <v>321</v>
      </c>
      <c r="E13" s="2">
        <v>474</v>
      </c>
      <c r="F13" s="2">
        <v>473</v>
      </c>
      <c r="G13" s="2">
        <f t="shared" si="0"/>
        <v>947</v>
      </c>
    </row>
    <row r="14" spans="1:7" ht="15" customHeight="1">
      <c r="A14" s="45"/>
      <c r="B14" s="35" t="s">
        <v>7</v>
      </c>
      <c r="C14" s="36"/>
      <c r="D14" s="2">
        <v>143</v>
      </c>
      <c r="E14" s="2">
        <v>250</v>
      </c>
      <c r="F14" s="2">
        <v>210</v>
      </c>
      <c r="G14" s="2">
        <f aca="true" t="shared" si="1" ref="G14:G25">SUM(E14:F14)</f>
        <v>460</v>
      </c>
    </row>
    <row r="15" spans="1:7" ht="15" customHeight="1">
      <c r="A15" s="45"/>
      <c r="B15" s="35" t="s">
        <v>8</v>
      </c>
      <c r="C15" s="36"/>
      <c r="D15" s="2">
        <v>209</v>
      </c>
      <c r="E15" s="2">
        <v>304</v>
      </c>
      <c r="F15" s="2">
        <v>300</v>
      </c>
      <c r="G15" s="2">
        <f t="shared" si="1"/>
        <v>604</v>
      </c>
    </row>
    <row r="16" spans="1:7" ht="15" customHeight="1">
      <c r="A16" s="45"/>
      <c r="B16" s="35" t="s">
        <v>9</v>
      </c>
      <c r="C16" s="36"/>
      <c r="D16" s="2">
        <v>130</v>
      </c>
      <c r="E16" s="2">
        <v>210</v>
      </c>
      <c r="F16" s="2">
        <v>198</v>
      </c>
      <c r="G16" s="2">
        <f t="shared" si="1"/>
        <v>408</v>
      </c>
    </row>
    <row r="17" spans="1:7" ht="15" customHeight="1">
      <c r="A17" s="45"/>
      <c r="B17" s="35" t="s">
        <v>10</v>
      </c>
      <c r="C17" s="36"/>
      <c r="D17" s="2">
        <v>155</v>
      </c>
      <c r="E17" s="2">
        <v>219</v>
      </c>
      <c r="F17" s="2">
        <v>252</v>
      </c>
      <c r="G17" s="2">
        <f t="shared" si="1"/>
        <v>471</v>
      </c>
    </row>
    <row r="18" spans="1:7" ht="15" customHeight="1">
      <c r="A18" s="45"/>
      <c r="B18" s="35" t="s">
        <v>11</v>
      </c>
      <c r="C18" s="36"/>
      <c r="D18" s="2">
        <v>245</v>
      </c>
      <c r="E18" s="2">
        <v>275</v>
      </c>
      <c r="F18" s="2">
        <v>285</v>
      </c>
      <c r="G18" s="2">
        <f t="shared" si="1"/>
        <v>560</v>
      </c>
    </row>
    <row r="19" spans="1:7" ht="15" customHeight="1">
      <c r="A19" s="45"/>
      <c r="B19" s="35" t="s">
        <v>12</v>
      </c>
      <c r="C19" s="36"/>
      <c r="D19" s="2">
        <v>176</v>
      </c>
      <c r="E19" s="2">
        <v>268</v>
      </c>
      <c r="F19" s="2">
        <v>269</v>
      </c>
      <c r="G19" s="2">
        <f t="shared" si="1"/>
        <v>537</v>
      </c>
    </row>
    <row r="20" spans="1:7" ht="15" customHeight="1">
      <c r="A20" s="45"/>
      <c r="B20" s="35" t="s">
        <v>13</v>
      </c>
      <c r="C20" s="36"/>
      <c r="D20" s="2">
        <f>199-D25</f>
        <v>90</v>
      </c>
      <c r="E20" s="2">
        <f>163-E25</f>
        <v>129</v>
      </c>
      <c r="F20" s="2">
        <f>199-F25</f>
        <v>124</v>
      </c>
      <c r="G20" s="2">
        <f t="shared" si="1"/>
        <v>253</v>
      </c>
    </row>
    <row r="21" spans="1:7" ht="15" customHeight="1">
      <c r="A21" s="45"/>
      <c r="B21" s="35" t="s">
        <v>14</v>
      </c>
      <c r="C21" s="36"/>
      <c r="D21" s="2">
        <v>432</v>
      </c>
      <c r="E21" s="2">
        <v>698</v>
      </c>
      <c r="F21" s="2">
        <v>687</v>
      </c>
      <c r="G21" s="2">
        <f t="shared" si="1"/>
        <v>1385</v>
      </c>
    </row>
    <row r="22" spans="1:7" ht="15" customHeight="1">
      <c r="A22" s="45"/>
      <c r="B22" s="35" t="s">
        <v>15</v>
      </c>
      <c r="C22" s="36"/>
      <c r="D22" s="2">
        <v>315</v>
      </c>
      <c r="E22" s="2">
        <v>464</v>
      </c>
      <c r="F22" s="2">
        <v>527</v>
      </c>
      <c r="G22" s="2">
        <f t="shared" si="1"/>
        <v>991</v>
      </c>
    </row>
    <row r="23" spans="1:7" ht="15" customHeight="1">
      <c r="A23" s="45"/>
      <c r="B23" s="35" t="s">
        <v>16</v>
      </c>
      <c r="C23" s="36"/>
      <c r="D23" s="2">
        <v>382</v>
      </c>
      <c r="E23" s="2">
        <v>583</v>
      </c>
      <c r="F23" s="2">
        <v>525</v>
      </c>
      <c r="G23" s="2">
        <f t="shared" si="1"/>
        <v>1108</v>
      </c>
    </row>
    <row r="24" spans="1:12" ht="15" customHeight="1">
      <c r="A24" s="45"/>
      <c r="B24" s="35" t="s">
        <v>91</v>
      </c>
      <c r="C24" s="36"/>
      <c r="D24" s="2">
        <v>39</v>
      </c>
      <c r="E24" s="2">
        <v>50</v>
      </c>
      <c r="F24" s="2">
        <v>54</v>
      </c>
      <c r="G24" s="2">
        <f t="shared" si="1"/>
        <v>104</v>
      </c>
      <c r="I24" s="9"/>
      <c r="J24" s="9"/>
      <c r="K24" s="9"/>
      <c r="L24" s="9"/>
    </row>
    <row r="25" spans="1:12" ht="15" customHeight="1">
      <c r="A25" s="45"/>
      <c r="B25" s="35" t="s">
        <v>97</v>
      </c>
      <c r="C25" s="36"/>
      <c r="D25" s="17">
        <v>109</v>
      </c>
      <c r="E25" s="17">
        <v>34</v>
      </c>
      <c r="F25" s="17">
        <v>75</v>
      </c>
      <c r="G25" s="17">
        <f t="shared" si="1"/>
        <v>109</v>
      </c>
      <c r="I25" s="9"/>
      <c r="J25" s="9"/>
      <c r="K25" s="9"/>
      <c r="L25" s="9"/>
    </row>
    <row r="26" spans="1:11" ht="15" customHeight="1" thickBot="1">
      <c r="A26" s="45"/>
      <c r="B26" s="51" t="s">
        <v>87</v>
      </c>
      <c r="C26" s="51"/>
      <c r="D26" s="7">
        <f>SUM(D6:D25)</f>
        <v>3958</v>
      </c>
      <c r="E26" s="7">
        <f>SUM(E6:E25)</f>
        <v>5677</v>
      </c>
      <c r="F26" s="7">
        <f>SUM(F6:F25)</f>
        <v>5774</v>
      </c>
      <c r="G26" s="7">
        <f>SUM(G6:G25)</f>
        <v>11451</v>
      </c>
      <c r="H26" s="9"/>
      <c r="I26" s="9"/>
      <c r="J26" s="9"/>
      <c r="K26" s="9"/>
    </row>
    <row r="27" spans="1:7" ht="15" customHeight="1" thickTop="1">
      <c r="A27" s="46" t="s">
        <v>93</v>
      </c>
      <c r="B27" s="49" t="s">
        <v>17</v>
      </c>
      <c r="C27" s="50"/>
      <c r="D27" s="13">
        <v>254</v>
      </c>
      <c r="E27" s="13">
        <v>412</v>
      </c>
      <c r="F27" s="13">
        <v>376</v>
      </c>
      <c r="G27" s="13">
        <f>SUM(E27:F27)</f>
        <v>788</v>
      </c>
    </row>
    <row r="28" spans="1:7" ht="15" customHeight="1">
      <c r="A28" s="45"/>
      <c r="B28" s="35" t="s">
        <v>18</v>
      </c>
      <c r="C28" s="36"/>
      <c r="D28" s="2">
        <v>106</v>
      </c>
      <c r="E28" s="2">
        <v>154</v>
      </c>
      <c r="F28" s="2">
        <v>130</v>
      </c>
      <c r="G28" s="2">
        <f>SUM(E28:F28)</f>
        <v>284</v>
      </c>
    </row>
    <row r="29" spans="1:7" ht="15" customHeight="1">
      <c r="A29" s="45"/>
      <c r="B29" s="35" t="s">
        <v>19</v>
      </c>
      <c r="C29" s="36"/>
      <c r="D29" s="2">
        <v>60</v>
      </c>
      <c r="E29" s="2">
        <v>90</v>
      </c>
      <c r="F29" s="2">
        <v>88</v>
      </c>
      <c r="G29" s="2">
        <f aca="true" t="shared" si="2" ref="G29:G43">SUM(E29:F29)</f>
        <v>178</v>
      </c>
    </row>
    <row r="30" spans="1:7" ht="15" customHeight="1">
      <c r="A30" s="45"/>
      <c r="B30" s="35" t="s">
        <v>20</v>
      </c>
      <c r="C30" s="36"/>
      <c r="D30" s="2">
        <v>216</v>
      </c>
      <c r="E30" s="2">
        <v>324</v>
      </c>
      <c r="F30" s="2">
        <v>282</v>
      </c>
      <c r="G30" s="2">
        <f t="shared" si="2"/>
        <v>606</v>
      </c>
    </row>
    <row r="31" spans="1:7" ht="15" customHeight="1">
      <c r="A31" s="45"/>
      <c r="B31" s="35" t="s">
        <v>21</v>
      </c>
      <c r="C31" s="36"/>
      <c r="D31" s="2">
        <v>51</v>
      </c>
      <c r="E31" s="2">
        <v>62</v>
      </c>
      <c r="F31" s="2">
        <v>63</v>
      </c>
      <c r="G31" s="2">
        <f t="shared" si="2"/>
        <v>125</v>
      </c>
    </row>
    <row r="32" spans="1:7" ht="15" customHeight="1">
      <c r="A32" s="45"/>
      <c r="B32" s="35" t="s">
        <v>22</v>
      </c>
      <c r="C32" s="36"/>
      <c r="D32" s="2">
        <v>134</v>
      </c>
      <c r="E32" s="2">
        <v>197</v>
      </c>
      <c r="F32" s="2">
        <v>189</v>
      </c>
      <c r="G32" s="2">
        <f t="shared" si="2"/>
        <v>386</v>
      </c>
    </row>
    <row r="33" spans="1:7" ht="15" customHeight="1">
      <c r="A33" s="45"/>
      <c r="B33" s="35" t="s">
        <v>23</v>
      </c>
      <c r="C33" s="36"/>
      <c r="D33" s="2">
        <v>214</v>
      </c>
      <c r="E33" s="2">
        <v>315</v>
      </c>
      <c r="F33" s="2">
        <v>297</v>
      </c>
      <c r="G33" s="2">
        <f t="shared" si="2"/>
        <v>612</v>
      </c>
    </row>
    <row r="34" spans="1:7" ht="15" customHeight="1">
      <c r="A34" s="45"/>
      <c r="B34" s="35" t="s">
        <v>24</v>
      </c>
      <c r="C34" s="36"/>
      <c r="D34" s="2">
        <v>250</v>
      </c>
      <c r="E34" s="2">
        <v>367</v>
      </c>
      <c r="F34" s="2">
        <v>351</v>
      </c>
      <c r="G34" s="2">
        <f t="shared" si="2"/>
        <v>718</v>
      </c>
    </row>
    <row r="35" spans="1:7" ht="15" customHeight="1">
      <c r="A35" s="45"/>
      <c r="B35" s="35" t="s">
        <v>25</v>
      </c>
      <c r="C35" s="36"/>
      <c r="D35" s="2">
        <v>175</v>
      </c>
      <c r="E35" s="2">
        <v>241</v>
      </c>
      <c r="F35" s="2">
        <v>252</v>
      </c>
      <c r="G35" s="2">
        <f t="shared" si="2"/>
        <v>493</v>
      </c>
    </row>
    <row r="36" spans="1:7" ht="15" customHeight="1">
      <c r="A36" s="45"/>
      <c r="B36" s="35" t="s">
        <v>26</v>
      </c>
      <c r="C36" s="36"/>
      <c r="D36" s="2">
        <v>148</v>
      </c>
      <c r="E36" s="2">
        <v>262</v>
      </c>
      <c r="F36" s="2">
        <v>235</v>
      </c>
      <c r="G36" s="2">
        <f t="shared" si="2"/>
        <v>497</v>
      </c>
    </row>
    <row r="37" spans="1:7" ht="15" customHeight="1">
      <c r="A37" s="45"/>
      <c r="B37" s="35" t="s">
        <v>27</v>
      </c>
      <c r="C37" s="36"/>
      <c r="D37" s="2">
        <v>145</v>
      </c>
      <c r="E37" s="2">
        <v>141</v>
      </c>
      <c r="F37" s="2">
        <v>129</v>
      </c>
      <c r="G37" s="2">
        <f t="shared" si="2"/>
        <v>270</v>
      </c>
    </row>
    <row r="38" spans="1:7" ht="15" customHeight="1">
      <c r="A38" s="45"/>
      <c r="B38" s="35" t="s">
        <v>28</v>
      </c>
      <c r="C38" s="36"/>
      <c r="D38" s="2">
        <v>34</v>
      </c>
      <c r="E38" s="2">
        <v>40</v>
      </c>
      <c r="F38" s="2">
        <v>10</v>
      </c>
      <c r="G38" s="2">
        <f t="shared" si="2"/>
        <v>50</v>
      </c>
    </row>
    <row r="39" spans="1:7" ht="15" customHeight="1">
      <c r="A39" s="45"/>
      <c r="B39" s="35" t="s">
        <v>29</v>
      </c>
      <c r="C39" s="36"/>
      <c r="D39" s="2">
        <v>33</v>
      </c>
      <c r="E39" s="2">
        <v>29</v>
      </c>
      <c r="F39" s="2">
        <v>4</v>
      </c>
      <c r="G39" s="2">
        <f t="shared" si="2"/>
        <v>33</v>
      </c>
    </row>
    <row r="40" spans="1:7" ht="15" customHeight="1">
      <c r="A40" s="45"/>
      <c r="B40" s="35" t="s">
        <v>30</v>
      </c>
      <c r="C40" s="36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45"/>
      <c r="B41" s="35" t="s">
        <v>31</v>
      </c>
      <c r="C41" s="36"/>
      <c r="D41" s="2">
        <v>70</v>
      </c>
      <c r="E41" s="2">
        <v>18</v>
      </c>
      <c r="F41" s="2">
        <v>52</v>
      </c>
      <c r="G41" s="2">
        <f t="shared" si="2"/>
        <v>70</v>
      </c>
    </row>
    <row r="42" spans="1:7" ht="15" customHeight="1">
      <c r="A42" s="45"/>
      <c r="B42" s="35" t="s">
        <v>32</v>
      </c>
      <c r="C42" s="36"/>
      <c r="D42" s="2">
        <v>56</v>
      </c>
      <c r="E42" s="2">
        <v>101</v>
      </c>
      <c r="F42" s="2">
        <v>106</v>
      </c>
      <c r="G42" s="2">
        <f t="shared" si="2"/>
        <v>207</v>
      </c>
    </row>
    <row r="43" spans="1:7" ht="15" customHeight="1">
      <c r="A43" s="45"/>
      <c r="B43" s="35" t="s">
        <v>33</v>
      </c>
      <c r="C43" s="36"/>
      <c r="D43" s="2">
        <v>47</v>
      </c>
      <c r="E43" s="2">
        <v>66</v>
      </c>
      <c r="F43" s="2">
        <v>64</v>
      </c>
      <c r="G43" s="2">
        <f t="shared" si="2"/>
        <v>130</v>
      </c>
    </row>
    <row r="44" spans="1:7" ht="15" customHeight="1" thickBot="1">
      <c r="A44" s="47"/>
      <c r="B44" s="51" t="s">
        <v>88</v>
      </c>
      <c r="C44" s="51"/>
      <c r="D44" s="6">
        <f>SUM(D27:D43)</f>
        <v>1993</v>
      </c>
      <c r="E44" s="6">
        <f>SUM(E27:E43)</f>
        <v>2819</v>
      </c>
      <c r="F44" s="6">
        <f>SUM(F27:F43)</f>
        <v>2628</v>
      </c>
      <c r="G44" s="6">
        <f>SUM(G27:G43)</f>
        <v>5447</v>
      </c>
    </row>
    <row r="45" spans="1:8" ht="15" customHeight="1" thickTop="1">
      <c r="A45" s="46" t="s">
        <v>94</v>
      </c>
      <c r="B45" s="52" t="s">
        <v>34</v>
      </c>
      <c r="C45" s="52"/>
      <c r="D45" s="13">
        <v>1023</v>
      </c>
      <c r="E45" s="13">
        <v>1552</v>
      </c>
      <c r="F45" s="13">
        <v>1508</v>
      </c>
      <c r="G45" s="13">
        <f>SUM(E45:F45)</f>
        <v>3060</v>
      </c>
      <c r="H45" s="9"/>
    </row>
    <row r="46" spans="1:8" ht="15" customHeight="1">
      <c r="A46" s="45"/>
      <c r="B46" s="48" t="s">
        <v>35</v>
      </c>
      <c r="C46" s="48"/>
      <c r="D46" s="2">
        <v>182</v>
      </c>
      <c r="E46" s="2">
        <v>174</v>
      </c>
      <c r="F46" s="2">
        <v>199</v>
      </c>
      <c r="G46" s="2">
        <f>SUM(E46:F46)</f>
        <v>373</v>
      </c>
      <c r="H46" s="9"/>
    </row>
    <row r="47" spans="1:8" ht="15" customHeight="1">
      <c r="A47" s="45"/>
      <c r="B47" s="48" t="s">
        <v>36</v>
      </c>
      <c r="C47" s="48"/>
      <c r="D47" s="2">
        <v>332</v>
      </c>
      <c r="E47" s="2">
        <v>470</v>
      </c>
      <c r="F47" s="2">
        <v>442</v>
      </c>
      <c r="G47" s="2">
        <f aca="true" t="shared" si="3" ref="G47:G61">SUM(E47:F47)</f>
        <v>912</v>
      </c>
      <c r="H47" s="9"/>
    </row>
    <row r="48" spans="1:8" ht="15" customHeight="1">
      <c r="A48" s="45"/>
      <c r="B48" s="48" t="s">
        <v>37</v>
      </c>
      <c r="C48" s="48"/>
      <c r="D48" s="2">
        <v>150</v>
      </c>
      <c r="E48" s="2">
        <v>222</v>
      </c>
      <c r="F48" s="2">
        <v>220</v>
      </c>
      <c r="G48" s="2">
        <f t="shared" si="3"/>
        <v>442</v>
      </c>
      <c r="H48" s="9"/>
    </row>
    <row r="49" spans="1:8" ht="15" customHeight="1">
      <c r="A49" s="45"/>
      <c r="B49" s="48" t="s">
        <v>38</v>
      </c>
      <c r="C49" s="48"/>
      <c r="D49" s="2">
        <v>223</v>
      </c>
      <c r="E49" s="2">
        <v>329</v>
      </c>
      <c r="F49" s="2">
        <v>325</v>
      </c>
      <c r="G49" s="2">
        <f t="shared" si="3"/>
        <v>654</v>
      </c>
      <c r="H49" s="9"/>
    </row>
    <row r="50" spans="1:8" ht="15" customHeight="1">
      <c r="A50" s="45"/>
      <c r="B50" s="48" t="s">
        <v>39</v>
      </c>
      <c r="C50" s="48"/>
      <c r="D50" s="2">
        <v>303</v>
      </c>
      <c r="E50" s="2">
        <v>457</v>
      </c>
      <c r="F50" s="2">
        <v>424</v>
      </c>
      <c r="G50" s="2">
        <f t="shared" si="3"/>
        <v>881</v>
      </c>
      <c r="H50" s="9"/>
    </row>
    <row r="51" spans="1:8" ht="15" customHeight="1">
      <c r="A51" s="45"/>
      <c r="B51" s="48" t="s">
        <v>40</v>
      </c>
      <c r="C51" s="48"/>
      <c r="D51" s="2">
        <v>90</v>
      </c>
      <c r="E51" s="2">
        <v>138</v>
      </c>
      <c r="F51" s="2">
        <v>130</v>
      </c>
      <c r="G51" s="2">
        <f t="shared" si="3"/>
        <v>268</v>
      </c>
      <c r="H51" s="9"/>
    </row>
    <row r="52" spans="1:8" ht="15" customHeight="1">
      <c r="A52" s="45"/>
      <c r="B52" s="48" t="s">
        <v>41</v>
      </c>
      <c r="C52" s="48"/>
      <c r="D52" s="2">
        <v>125</v>
      </c>
      <c r="E52" s="2">
        <v>166</v>
      </c>
      <c r="F52" s="2">
        <v>180</v>
      </c>
      <c r="G52" s="2">
        <f t="shared" si="3"/>
        <v>346</v>
      </c>
      <c r="H52" s="9"/>
    </row>
    <row r="53" spans="1:8" ht="15" customHeight="1">
      <c r="A53" s="45"/>
      <c r="B53" s="48" t="s">
        <v>42</v>
      </c>
      <c r="C53" s="48"/>
      <c r="D53" s="2">
        <v>67</v>
      </c>
      <c r="E53" s="2">
        <v>99</v>
      </c>
      <c r="F53" s="2">
        <v>91</v>
      </c>
      <c r="G53" s="2">
        <f t="shared" si="3"/>
        <v>190</v>
      </c>
      <c r="H53" s="9"/>
    </row>
    <row r="54" spans="1:8" ht="15" customHeight="1">
      <c r="A54" s="45"/>
      <c r="B54" s="48" t="s">
        <v>43</v>
      </c>
      <c r="C54" s="48"/>
      <c r="D54" s="2">
        <v>143</v>
      </c>
      <c r="E54" s="2">
        <v>209</v>
      </c>
      <c r="F54" s="2">
        <v>207</v>
      </c>
      <c r="G54" s="2">
        <f t="shared" si="3"/>
        <v>416</v>
      </c>
      <c r="H54" s="9"/>
    </row>
    <row r="55" spans="1:8" ht="15" customHeight="1">
      <c r="A55" s="45"/>
      <c r="B55" s="48" t="s">
        <v>44</v>
      </c>
      <c r="C55" s="48"/>
      <c r="D55" s="2">
        <v>193</v>
      </c>
      <c r="E55" s="2">
        <v>273</v>
      </c>
      <c r="F55" s="2">
        <v>266</v>
      </c>
      <c r="G55" s="2">
        <f t="shared" si="3"/>
        <v>539</v>
      </c>
      <c r="H55" s="9"/>
    </row>
    <row r="56" spans="1:8" ht="15" customHeight="1">
      <c r="A56" s="45"/>
      <c r="B56" s="48" t="s">
        <v>45</v>
      </c>
      <c r="C56" s="48"/>
      <c r="D56" s="2">
        <v>492</v>
      </c>
      <c r="E56" s="2">
        <v>687</v>
      </c>
      <c r="F56" s="2">
        <v>681</v>
      </c>
      <c r="G56" s="2">
        <f t="shared" si="3"/>
        <v>1368</v>
      </c>
      <c r="H56" s="9"/>
    </row>
    <row r="57" spans="1:8" ht="15" customHeight="1">
      <c r="A57" s="45"/>
      <c r="B57" s="48" t="s">
        <v>46</v>
      </c>
      <c r="C57" s="48"/>
      <c r="D57" s="2">
        <v>297</v>
      </c>
      <c r="E57" s="2">
        <v>402</v>
      </c>
      <c r="F57" s="2">
        <v>385</v>
      </c>
      <c r="G57" s="2">
        <f t="shared" si="3"/>
        <v>787</v>
      </c>
      <c r="H57" s="9"/>
    </row>
    <row r="58" spans="1:8" ht="15" customHeight="1">
      <c r="A58" s="45"/>
      <c r="B58" s="48" t="s">
        <v>47</v>
      </c>
      <c r="C58" s="48"/>
      <c r="D58" s="2">
        <v>162</v>
      </c>
      <c r="E58" s="2">
        <v>251</v>
      </c>
      <c r="F58" s="2">
        <v>283</v>
      </c>
      <c r="G58" s="2">
        <f t="shared" si="3"/>
        <v>534</v>
      </c>
      <c r="H58" s="9"/>
    </row>
    <row r="59" spans="1:8" ht="15" customHeight="1">
      <c r="A59" s="45"/>
      <c r="B59" s="48" t="s">
        <v>48</v>
      </c>
      <c r="C59" s="48"/>
      <c r="D59" s="2">
        <v>97</v>
      </c>
      <c r="E59" s="2">
        <v>172</v>
      </c>
      <c r="F59" s="2">
        <v>174</v>
      </c>
      <c r="G59" s="2">
        <f t="shared" si="3"/>
        <v>346</v>
      </c>
      <c r="H59" s="9"/>
    </row>
    <row r="60" spans="1:8" ht="15" customHeight="1">
      <c r="A60" s="45"/>
      <c r="B60" s="48" t="s">
        <v>49</v>
      </c>
      <c r="C60" s="48"/>
      <c r="D60" s="2">
        <v>55</v>
      </c>
      <c r="E60" s="2">
        <v>103</v>
      </c>
      <c r="F60" s="2">
        <v>110</v>
      </c>
      <c r="G60" s="2">
        <f t="shared" si="3"/>
        <v>213</v>
      </c>
      <c r="H60" s="9"/>
    </row>
    <row r="61" spans="1:8" ht="15" customHeight="1">
      <c r="A61" s="45"/>
      <c r="B61" s="48" t="s">
        <v>50</v>
      </c>
      <c r="C61" s="48"/>
      <c r="D61" s="2">
        <v>79</v>
      </c>
      <c r="E61" s="2">
        <v>74</v>
      </c>
      <c r="F61" s="2">
        <v>5</v>
      </c>
      <c r="G61" s="2">
        <f t="shared" si="3"/>
        <v>79</v>
      </c>
      <c r="H61" s="9"/>
    </row>
    <row r="62" spans="1:7" ht="15" customHeight="1" thickBot="1">
      <c r="A62" s="47"/>
      <c r="B62" s="37" t="s">
        <v>89</v>
      </c>
      <c r="C62" s="37"/>
      <c r="D62" s="6">
        <f>SUM(D45:D61)</f>
        <v>4013</v>
      </c>
      <c r="E62" s="6">
        <f>SUM(E45:E61)</f>
        <v>5778</v>
      </c>
      <c r="F62" s="6">
        <f>SUM(F45:F61)</f>
        <v>5630</v>
      </c>
      <c r="G62" s="6">
        <f>SUM(G45:G61)</f>
        <v>11408</v>
      </c>
    </row>
    <row r="63" spans="1:7" ht="15" customHeight="1" thickTop="1">
      <c r="A63" s="46" t="s">
        <v>95</v>
      </c>
      <c r="B63" s="49" t="s">
        <v>51</v>
      </c>
      <c r="C63" s="50"/>
      <c r="D63" s="13">
        <v>67</v>
      </c>
      <c r="E63" s="13">
        <v>89</v>
      </c>
      <c r="F63" s="13">
        <v>86</v>
      </c>
      <c r="G63" s="13">
        <f>SUM(E63:F63)</f>
        <v>175</v>
      </c>
    </row>
    <row r="64" spans="1:7" ht="15" customHeight="1">
      <c r="A64" s="45"/>
      <c r="B64" s="35" t="s">
        <v>52</v>
      </c>
      <c r="C64" s="36"/>
      <c r="D64" s="2">
        <v>104</v>
      </c>
      <c r="E64" s="2">
        <v>157</v>
      </c>
      <c r="F64" s="2">
        <v>153</v>
      </c>
      <c r="G64" s="2">
        <f>SUM(E64:F64)</f>
        <v>310</v>
      </c>
    </row>
    <row r="65" spans="1:7" ht="15" customHeight="1">
      <c r="A65" s="45"/>
      <c r="B65" s="35" t="s">
        <v>53</v>
      </c>
      <c r="C65" s="36"/>
      <c r="D65" s="2">
        <v>110</v>
      </c>
      <c r="E65" s="2">
        <v>173</v>
      </c>
      <c r="F65" s="2">
        <v>178</v>
      </c>
      <c r="G65" s="2">
        <f aca="true" t="shared" si="4" ref="G65:G89">SUM(E65:F65)</f>
        <v>351</v>
      </c>
    </row>
    <row r="66" spans="1:7" ht="15" customHeight="1">
      <c r="A66" s="45"/>
      <c r="B66" s="35" t="s">
        <v>54</v>
      </c>
      <c r="C66" s="36"/>
      <c r="D66" s="2">
        <v>191</v>
      </c>
      <c r="E66" s="2">
        <v>306</v>
      </c>
      <c r="F66" s="2">
        <v>290</v>
      </c>
      <c r="G66" s="2">
        <f t="shared" si="4"/>
        <v>596</v>
      </c>
    </row>
    <row r="67" spans="1:7" ht="15" customHeight="1">
      <c r="A67" s="45"/>
      <c r="B67" s="35" t="s">
        <v>55</v>
      </c>
      <c r="C67" s="36"/>
      <c r="D67" s="2">
        <v>154</v>
      </c>
      <c r="E67" s="2">
        <v>241</v>
      </c>
      <c r="F67" s="2">
        <v>219</v>
      </c>
      <c r="G67" s="2">
        <f t="shared" si="4"/>
        <v>460</v>
      </c>
    </row>
    <row r="68" spans="1:7" ht="15" customHeight="1">
      <c r="A68" s="45"/>
      <c r="B68" s="35" t="s">
        <v>56</v>
      </c>
      <c r="C68" s="36"/>
      <c r="D68" s="2">
        <v>132</v>
      </c>
      <c r="E68" s="2">
        <v>168</v>
      </c>
      <c r="F68" s="2">
        <v>156</v>
      </c>
      <c r="G68" s="2">
        <f t="shared" si="4"/>
        <v>324</v>
      </c>
    </row>
    <row r="69" spans="1:7" ht="15" customHeight="1">
      <c r="A69" s="45"/>
      <c r="B69" s="35" t="s">
        <v>57</v>
      </c>
      <c r="C69" s="36"/>
      <c r="D69" s="2">
        <v>143</v>
      </c>
      <c r="E69" s="2">
        <v>229</v>
      </c>
      <c r="F69" s="2">
        <v>207</v>
      </c>
      <c r="G69" s="2">
        <f t="shared" si="4"/>
        <v>436</v>
      </c>
    </row>
    <row r="70" spans="1:7" ht="15" customHeight="1">
      <c r="A70" s="45"/>
      <c r="B70" s="35" t="s">
        <v>58</v>
      </c>
      <c r="C70" s="36"/>
      <c r="D70" s="2">
        <v>167</v>
      </c>
      <c r="E70" s="2">
        <v>273</v>
      </c>
      <c r="F70" s="2">
        <v>282</v>
      </c>
      <c r="G70" s="2">
        <f t="shared" si="4"/>
        <v>555</v>
      </c>
    </row>
    <row r="71" spans="1:7" ht="15" customHeight="1">
      <c r="A71" s="45"/>
      <c r="B71" s="35" t="s">
        <v>59</v>
      </c>
      <c r="C71" s="36"/>
      <c r="D71" s="2">
        <v>205</v>
      </c>
      <c r="E71" s="2">
        <v>350</v>
      </c>
      <c r="F71" s="2">
        <v>325</v>
      </c>
      <c r="G71" s="2">
        <f t="shared" si="4"/>
        <v>675</v>
      </c>
    </row>
    <row r="72" spans="1:7" ht="15" customHeight="1">
      <c r="A72" s="45"/>
      <c r="B72" s="35" t="s">
        <v>60</v>
      </c>
      <c r="C72" s="36"/>
      <c r="D72" s="2">
        <v>175</v>
      </c>
      <c r="E72" s="2">
        <v>277</v>
      </c>
      <c r="F72" s="2">
        <v>286</v>
      </c>
      <c r="G72" s="2">
        <f t="shared" si="4"/>
        <v>563</v>
      </c>
    </row>
    <row r="73" spans="1:7" ht="15" customHeight="1">
      <c r="A73" s="45"/>
      <c r="B73" s="35" t="s">
        <v>61</v>
      </c>
      <c r="C73" s="36"/>
      <c r="D73" s="2">
        <v>99</v>
      </c>
      <c r="E73" s="2">
        <v>167</v>
      </c>
      <c r="F73" s="2">
        <v>156</v>
      </c>
      <c r="G73" s="2">
        <f t="shared" si="4"/>
        <v>323</v>
      </c>
    </row>
    <row r="74" spans="1:7" ht="15" customHeight="1">
      <c r="A74" s="45"/>
      <c r="B74" s="35" t="s">
        <v>62</v>
      </c>
      <c r="C74" s="36"/>
      <c r="D74" s="2">
        <v>58</v>
      </c>
      <c r="E74" s="2">
        <v>94</v>
      </c>
      <c r="F74" s="2">
        <v>80</v>
      </c>
      <c r="G74" s="2">
        <f t="shared" si="4"/>
        <v>174</v>
      </c>
    </row>
    <row r="75" spans="1:7" ht="15" customHeight="1">
      <c r="A75" s="45"/>
      <c r="B75" s="35" t="s">
        <v>63</v>
      </c>
      <c r="C75" s="36"/>
      <c r="D75" s="2">
        <v>120</v>
      </c>
      <c r="E75" s="2">
        <v>187</v>
      </c>
      <c r="F75" s="2">
        <v>182</v>
      </c>
      <c r="G75" s="2">
        <f t="shared" si="4"/>
        <v>369</v>
      </c>
    </row>
    <row r="76" spans="1:7" ht="15" customHeight="1">
      <c r="A76" s="45"/>
      <c r="B76" s="35" t="s">
        <v>64</v>
      </c>
      <c r="C76" s="36"/>
      <c r="D76" s="2">
        <v>296</v>
      </c>
      <c r="E76" s="2">
        <v>465</v>
      </c>
      <c r="F76" s="2">
        <v>471</v>
      </c>
      <c r="G76" s="2">
        <f t="shared" si="4"/>
        <v>936</v>
      </c>
    </row>
    <row r="77" spans="1:7" ht="15" customHeight="1">
      <c r="A77" s="45"/>
      <c r="B77" s="35" t="s">
        <v>65</v>
      </c>
      <c r="C77" s="36"/>
      <c r="D77" s="2">
        <v>674</v>
      </c>
      <c r="E77" s="2">
        <v>977</v>
      </c>
      <c r="F77" s="2">
        <v>1019</v>
      </c>
      <c r="G77" s="2">
        <f t="shared" si="4"/>
        <v>1996</v>
      </c>
    </row>
    <row r="78" spans="1:7" ht="15" customHeight="1">
      <c r="A78" s="45"/>
      <c r="B78" s="35" t="s">
        <v>66</v>
      </c>
      <c r="C78" s="36"/>
      <c r="D78" s="2">
        <v>206</v>
      </c>
      <c r="E78" s="2">
        <v>343</v>
      </c>
      <c r="F78" s="2">
        <v>324</v>
      </c>
      <c r="G78" s="2">
        <f t="shared" si="4"/>
        <v>667</v>
      </c>
    </row>
    <row r="79" spans="1:7" ht="15" customHeight="1">
      <c r="A79" s="45"/>
      <c r="B79" s="35" t="s">
        <v>67</v>
      </c>
      <c r="C79" s="36"/>
      <c r="D79" s="2">
        <v>139</v>
      </c>
      <c r="E79" s="2">
        <v>207</v>
      </c>
      <c r="F79" s="2">
        <v>190</v>
      </c>
      <c r="G79" s="2">
        <f t="shared" si="4"/>
        <v>397</v>
      </c>
    </row>
    <row r="80" spans="1:7" ht="15" customHeight="1">
      <c r="A80" s="45"/>
      <c r="B80" s="35" t="s">
        <v>68</v>
      </c>
      <c r="C80" s="36"/>
      <c r="D80" s="2">
        <v>280</v>
      </c>
      <c r="E80" s="2">
        <v>468</v>
      </c>
      <c r="F80" s="2">
        <v>448</v>
      </c>
      <c r="G80" s="2">
        <f t="shared" si="4"/>
        <v>916</v>
      </c>
    </row>
    <row r="81" spans="1:7" ht="15" customHeight="1">
      <c r="A81" s="45"/>
      <c r="B81" s="35" t="s">
        <v>69</v>
      </c>
      <c r="C81" s="36"/>
      <c r="D81" s="2">
        <v>97</v>
      </c>
      <c r="E81" s="2">
        <v>162</v>
      </c>
      <c r="F81" s="2">
        <v>153</v>
      </c>
      <c r="G81" s="2">
        <f t="shared" si="4"/>
        <v>315</v>
      </c>
    </row>
    <row r="82" spans="1:7" ht="15" customHeight="1">
      <c r="A82" s="45"/>
      <c r="B82" s="35" t="s">
        <v>70</v>
      </c>
      <c r="C82" s="36"/>
      <c r="D82" s="2">
        <v>79</v>
      </c>
      <c r="E82" s="2">
        <v>125</v>
      </c>
      <c r="F82" s="2">
        <v>126</v>
      </c>
      <c r="G82" s="2">
        <f t="shared" si="4"/>
        <v>251</v>
      </c>
    </row>
    <row r="83" spans="1:7" ht="15" customHeight="1">
      <c r="A83" s="45"/>
      <c r="B83" s="35" t="s">
        <v>71</v>
      </c>
      <c r="C83" s="36"/>
      <c r="D83" s="2">
        <v>122</v>
      </c>
      <c r="E83" s="2">
        <v>205</v>
      </c>
      <c r="F83" s="2">
        <v>223</v>
      </c>
      <c r="G83" s="2">
        <f t="shared" si="4"/>
        <v>428</v>
      </c>
    </row>
    <row r="84" spans="1:7" ht="15" customHeight="1">
      <c r="A84" s="45"/>
      <c r="B84" s="35" t="s">
        <v>72</v>
      </c>
      <c r="C84" s="36"/>
      <c r="D84" s="2">
        <v>72</v>
      </c>
      <c r="E84" s="2">
        <v>123</v>
      </c>
      <c r="F84" s="2">
        <v>136</v>
      </c>
      <c r="G84" s="2">
        <f t="shared" si="4"/>
        <v>259</v>
      </c>
    </row>
    <row r="85" spans="1:7" ht="15" customHeight="1">
      <c r="A85" s="45"/>
      <c r="B85" s="35" t="s">
        <v>73</v>
      </c>
      <c r="C85" s="36"/>
      <c r="D85" s="2">
        <v>124</v>
      </c>
      <c r="E85" s="2">
        <v>217</v>
      </c>
      <c r="F85" s="2">
        <v>242</v>
      </c>
      <c r="G85" s="2">
        <f t="shared" si="4"/>
        <v>459</v>
      </c>
    </row>
    <row r="86" spans="1:7" ht="15" customHeight="1">
      <c r="A86" s="45"/>
      <c r="B86" s="35" t="s">
        <v>74</v>
      </c>
      <c r="C86" s="36"/>
      <c r="D86" s="2">
        <v>67</v>
      </c>
      <c r="E86" s="2">
        <v>122</v>
      </c>
      <c r="F86" s="2">
        <v>123</v>
      </c>
      <c r="G86" s="2">
        <f t="shared" si="4"/>
        <v>245</v>
      </c>
    </row>
    <row r="87" spans="1:7" ht="15" customHeight="1">
      <c r="A87" s="45"/>
      <c r="B87" s="35" t="s">
        <v>75</v>
      </c>
      <c r="C87" s="36"/>
      <c r="D87" s="2">
        <v>63</v>
      </c>
      <c r="E87" s="2">
        <v>29</v>
      </c>
      <c r="F87" s="2">
        <v>34</v>
      </c>
      <c r="G87" s="2">
        <f t="shared" si="4"/>
        <v>63</v>
      </c>
    </row>
    <row r="88" spans="1:7" ht="15" customHeight="1">
      <c r="A88" s="45"/>
      <c r="B88" s="35" t="s">
        <v>76</v>
      </c>
      <c r="C88" s="36"/>
      <c r="D88" s="2">
        <v>103</v>
      </c>
      <c r="E88" s="2">
        <v>37</v>
      </c>
      <c r="F88" s="2">
        <v>66</v>
      </c>
      <c r="G88" s="2">
        <f t="shared" si="4"/>
        <v>103</v>
      </c>
    </row>
    <row r="89" spans="1:7" ht="15" customHeight="1">
      <c r="A89" s="45"/>
      <c r="B89" s="35" t="s">
        <v>77</v>
      </c>
      <c r="C89" s="36"/>
      <c r="D89" s="2">
        <v>55</v>
      </c>
      <c r="E89" s="2">
        <v>34</v>
      </c>
      <c r="F89" s="2">
        <v>21</v>
      </c>
      <c r="G89" s="2">
        <f t="shared" si="4"/>
        <v>55</v>
      </c>
    </row>
    <row r="90" spans="1:7" ht="15" customHeight="1" thickBot="1">
      <c r="A90" s="47"/>
      <c r="B90" s="37" t="s">
        <v>90</v>
      </c>
      <c r="C90" s="37"/>
      <c r="D90" s="6">
        <f>SUM(D63:D89)</f>
        <v>4102</v>
      </c>
      <c r="E90" s="6">
        <f>SUM(E63:E89)</f>
        <v>6225</v>
      </c>
      <c r="F90" s="6">
        <f>SUM(F63:F89)</f>
        <v>6176</v>
      </c>
      <c r="G90" s="6">
        <f>SUM(G63:G89)</f>
        <v>12401</v>
      </c>
    </row>
    <row r="91" spans="1:11" ht="15" customHeight="1" thickBot="1" thickTop="1">
      <c r="A91" s="10"/>
      <c r="B91" s="38" t="s">
        <v>96</v>
      </c>
      <c r="C91" s="39"/>
      <c r="D91" s="8">
        <f>SUM(D6:D25,D27:D43,D45:D61,D63:D89)</f>
        <v>14066</v>
      </c>
      <c r="E91" s="8">
        <f>SUM(E6:E25,E27:E43,E45:E61,E63:E89)</f>
        <v>20499</v>
      </c>
      <c r="F91" s="8">
        <f>SUM(F6:F25,F27:F43,F45:F61,F63:F89)</f>
        <v>20208</v>
      </c>
      <c r="G91" s="8">
        <f>SUM(G6:G25,G27:G43,G45:G61,G63:G89)</f>
        <v>40707</v>
      </c>
      <c r="H91" s="9"/>
      <c r="I91" s="9"/>
      <c r="J91" s="9"/>
      <c r="K91" s="9"/>
    </row>
    <row r="92" spans="4:7" ht="15" customHeight="1" thickTop="1">
      <c r="D92" s="9"/>
      <c r="E92" s="9"/>
      <c r="F92" s="9"/>
      <c r="G92" s="9"/>
    </row>
    <row r="93" spans="4:7" ht="15" customHeight="1">
      <c r="D93" s="9"/>
      <c r="E93" s="9"/>
      <c r="F93" s="9"/>
      <c r="G93" s="9"/>
    </row>
    <row r="94" ht="15" customHeight="1"/>
    <row r="95" spans="2:7" ht="15" customHeight="1">
      <c r="B95" s="30" t="s">
        <v>84</v>
      </c>
      <c r="C95" s="31"/>
      <c r="D95" s="31"/>
      <c r="E95" s="31"/>
      <c r="F95" s="27"/>
      <c r="G95" s="28"/>
    </row>
    <row r="96" spans="2:7" ht="15" customHeight="1">
      <c r="B96" s="32"/>
      <c r="C96" s="32"/>
      <c r="D96" s="32"/>
      <c r="E96" s="32"/>
      <c r="F96" s="29"/>
      <c r="G96" s="29"/>
    </row>
    <row r="97" spans="1:7" ht="15" customHeight="1">
      <c r="A97" s="20"/>
      <c r="B97" s="40" t="s">
        <v>98</v>
      </c>
      <c r="C97" s="41"/>
      <c r="D97" s="42"/>
      <c r="E97" s="19" t="s">
        <v>80</v>
      </c>
      <c r="F97" s="19" t="s">
        <v>81</v>
      </c>
      <c r="G97" s="19" t="s">
        <v>82</v>
      </c>
    </row>
    <row r="98" spans="1:7" ht="15" customHeight="1">
      <c r="A98" s="21"/>
      <c r="B98" s="43" t="s">
        <v>99</v>
      </c>
      <c r="C98" s="43"/>
      <c r="D98" s="18">
        <v>17</v>
      </c>
      <c r="E98" s="25"/>
      <c r="F98" s="25"/>
      <c r="G98" s="25"/>
    </row>
    <row r="99" spans="1:7" ht="15" customHeight="1" thickBot="1">
      <c r="A99" s="21"/>
      <c r="B99" s="33" t="s">
        <v>100</v>
      </c>
      <c r="C99" s="33"/>
      <c r="D99" s="11">
        <v>56</v>
      </c>
      <c r="E99" s="26"/>
      <c r="F99" s="26"/>
      <c r="G99" s="26"/>
    </row>
    <row r="100" spans="1:7" ht="15" customHeight="1" thickBot="1" thickTop="1">
      <c r="A100" s="12"/>
      <c r="B100" s="34" t="s">
        <v>83</v>
      </c>
      <c r="C100" s="34"/>
      <c r="D100" s="22">
        <f>SUM(D98:D99)</f>
        <v>73</v>
      </c>
      <c r="E100" s="22">
        <v>35</v>
      </c>
      <c r="F100" s="22">
        <v>56</v>
      </c>
      <c r="G100" s="22">
        <f>SUM(E100:F100)</f>
        <v>91</v>
      </c>
    </row>
    <row r="101" ht="14.25" thickTop="1"/>
  </sheetData>
  <sheetProtection sheet="1"/>
  <mergeCells count="104">
    <mergeCell ref="F1:G1"/>
    <mergeCell ref="A2:G3"/>
    <mergeCell ref="B4:C4"/>
    <mergeCell ref="E4:G4"/>
    <mergeCell ref="B6:C6"/>
    <mergeCell ref="B20:C20"/>
    <mergeCell ref="B16:C16"/>
    <mergeCell ref="B17:C17"/>
    <mergeCell ref="B14:C14"/>
    <mergeCell ref="B15:C15"/>
    <mergeCell ref="B5:C5"/>
    <mergeCell ref="B13:C13"/>
    <mergeCell ref="B7:C7"/>
    <mergeCell ref="B8:C8"/>
    <mergeCell ref="B9:C9"/>
    <mergeCell ref="B12:C12"/>
    <mergeCell ref="B10:C10"/>
    <mergeCell ref="B11:C11"/>
    <mergeCell ref="B18:C18"/>
    <mergeCell ref="B19:C19"/>
    <mergeCell ref="B36:C36"/>
    <mergeCell ref="B37:C37"/>
    <mergeCell ref="B35:C35"/>
    <mergeCell ref="B28:C28"/>
    <mergeCell ref="B30:C30"/>
    <mergeCell ref="B31:C31"/>
    <mergeCell ref="B23:C23"/>
    <mergeCell ref="B21:C21"/>
    <mergeCell ref="B22:C22"/>
    <mergeCell ref="B24:C24"/>
    <mergeCell ref="B27:C27"/>
    <mergeCell ref="B29:C29"/>
    <mergeCell ref="B25:C25"/>
    <mergeCell ref="B26:C26"/>
    <mergeCell ref="B38:C38"/>
    <mergeCell ref="B43:C43"/>
    <mergeCell ref="B39:C39"/>
    <mergeCell ref="B48:C48"/>
    <mergeCell ref="B40:C40"/>
    <mergeCell ref="B32:C32"/>
    <mergeCell ref="B33:C33"/>
    <mergeCell ref="B34:C34"/>
    <mergeCell ref="B61:C61"/>
    <mergeCell ref="B58:C58"/>
    <mergeCell ref="B59:C59"/>
    <mergeCell ref="B55:C55"/>
    <mergeCell ref="B41:C41"/>
    <mergeCell ref="B42:C42"/>
    <mergeCell ref="B44:C44"/>
    <mergeCell ref="B45:C45"/>
    <mergeCell ref="B46:C46"/>
    <mergeCell ref="B54:C54"/>
    <mergeCell ref="B63:C63"/>
    <mergeCell ref="B47:C47"/>
    <mergeCell ref="B52:C52"/>
    <mergeCell ref="B53:C53"/>
    <mergeCell ref="B66:C66"/>
    <mergeCell ref="B65:C65"/>
    <mergeCell ref="B49:C49"/>
    <mergeCell ref="B56:C56"/>
    <mergeCell ref="B50:C50"/>
    <mergeCell ref="B51:C51"/>
    <mergeCell ref="B60:C60"/>
    <mergeCell ref="B57:C57"/>
    <mergeCell ref="B64:C64"/>
    <mergeCell ref="B67:C67"/>
    <mergeCell ref="B68:C68"/>
    <mergeCell ref="B77:C77"/>
    <mergeCell ref="B76:C76"/>
    <mergeCell ref="B69:C69"/>
    <mergeCell ref="B71:C71"/>
    <mergeCell ref="B70:C70"/>
    <mergeCell ref="B75:C75"/>
    <mergeCell ref="B72:C72"/>
    <mergeCell ref="B73:C73"/>
    <mergeCell ref="B74:C74"/>
    <mergeCell ref="B84:C84"/>
    <mergeCell ref="B82:C82"/>
    <mergeCell ref="B83:C83"/>
    <mergeCell ref="B78:C78"/>
    <mergeCell ref="B62:C62"/>
    <mergeCell ref="B88:C88"/>
    <mergeCell ref="B80:C80"/>
    <mergeCell ref="B81:C81"/>
    <mergeCell ref="A6:A26"/>
    <mergeCell ref="A27:A44"/>
    <mergeCell ref="A45:A62"/>
    <mergeCell ref="A63:A90"/>
    <mergeCell ref="B85:C85"/>
    <mergeCell ref="B86:C86"/>
    <mergeCell ref="B100:C100"/>
    <mergeCell ref="B89:C89"/>
    <mergeCell ref="B90:C90"/>
    <mergeCell ref="B87:C87"/>
    <mergeCell ref="B91:C91"/>
    <mergeCell ref="B79:C79"/>
    <mergeCell ref="B97:D97"/>
    <mergeCell ref="B98:C98"/>
    <mergeCell ref="E98:E99"/>
    <mergeCell ref="F95:G96"/>
    <mergeCell ref="B95:E96"/>
    <mergeCell ref="F98:F99"/>
    <mergeCell ref="G98:G99"/>
    <mergeCell ref="B99:C99"/>
  </mergeCells>
  <printOptions/>
  <pageMargins left="0.787" right="0.787" top="0.984" bottom="0.984" header="0.512" footer="0.512"/>
  <pageSetup horizontalDpi="600" verticalDpi="600" orientation="portrait" paperSize="9" scale="84" r:id="rId1"/>
  <headerFooter alignWithMargins="0">
    <oddFooter>&amp;C&amp;P/&amp;N</oddFooter>
  </headerFooter>
  <rowBreaks count="1" manualBreakCount="1">
    <brk id="6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1"/>
  <sheetViews>
    <sheetView zoomScale="130" zoomScaleNormal="130" zoomScaleSheetLayoutView="160" workbookViewId="0" topLeftCell="A1">
      <selection activeCell="A1" sqref="A1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54" t="s">
        <v>113</v>
      </c>
      <c r="G1" s="55"/>
    </row>
    <row r="2" spans="1:7" ht="13.5" customHeight="1">
      <c r="A2" s="56" t="s">
        <v>86</v>
      </c>
      <c r="B2" s="56"/>
      <c r="C2" s="56"/>
      <c r="D2" s="56"/>
      <c r="E2" s="56"/>
      <c r="F2" s="56"/>
      <c r="G2" s="56"/>
    </row>
    <row r="3" spans="1:7" ht="13.5" customHeight="1">
      <c r="A3" s="56"/>
      <c r="B3" s="56"/>
      <c r="C3" s="56"/>
      <c r="D3" s="56"/>
      <c r="E3" s="56"/>
      <c r="F3" s="56"/>
      <c r="G3" s="56"/>
    </row>
    <row r="4" spans="2:7" ht="16.5" customHeight="1">
      <c r="B4" s="57"/>
      <c r="C4" s="57"/>
      <c r="D4" s="4"/>
      <c r="E4" s="58" t="s">
        <v>85</v>
      </c>
      <c r="F4" s="58"/>
      <c r="G4" s="58"/>
    </row>
    <row r="5" spans="1:7" ht="15" customHeight="1">
      <c r="A5" s="5"/>
      <c r="B5" s="53" t="s">
        <v>78</v>
      </c>
      <c r="C5" s="53"/>
      <c r="D5" s="1" t="s">
        <v>79</v>
      </c>
      <c r="E5" s="1" t="s">
        <v>80</v>
      </c>
      <c r="F5" s="1" t="s">
        <v>81</v>
      </c>
      <c r="G5" s="1" t="s">
        <v>82</v>
      </c>
    </row>
    <row r="6" spans="1:7" ht="15" customHeight="1">
      <c r="A6" s="44" t="s">
        <v>92</v>
      </c>
      <c r="B6" s="35" t="s">
        <v>101</v>
      </c>
      <c r="C6" s="36"/>
      <c r="D6" s="2">
        <v>456</v>
      </c>
      <c r="E6" s="2">
        <v>689</v>
      </c>
      <c r="F6" s="2">
        <v>708</v>
      </c>
      <c r="G6" s="2">
        <f aca="true" t="shared" si="0" ref="G6:G13">SUM(E6:F6)</f>
        <v>1397</v>
      </c>
    </row>
    <row r="7" spans="1:7" ht="15" customHeight="1">
      <c r="A7" s="45"/>
      <c r="B7" s="35" t="s">
        <v>0</v>
      </c>
      <c r="C7" s="36"/>
      <c r="D7" s="2">
        <v>139</v>
      </c>
      <c r="E7" s="2">
        <v>190</v>
      </c>
      <c r="F7" s="2">
        <v>191</v>
      </c>
      <c r="G7" s="2">
        <f t="shared" si="0"/>
        <v>381</v>
      </c>
    </row>
    <row r="8" spans="1:9" ht="15" customHeight="1">
      <c r="A8" s="45"/>
      <c r="B8" s="35" t="s">
        <v>1</v>
      </c>
      <c r="C8" s="36"/>
      <c r="D8" s="2">
        <v>89</v>
      </c>
      <c r="E8" s="2">
        <v>109</v>
      </c>
      <c r="F8" s="2">
        <v>119</v>
      </c>
      <c r="G8" s="2">
        <f t="shared" si="0"/>
        <v>228</v>
      </c>
      <c r="H8" s="14"/>
      <c r="I8" s="14"/>
    </row>
    <row r="9" spans="1:9" ht="15" customHeight="1">
      <c r="A9" s="45"/>
      <c r="B9" s="35" t="s">
        <v>2</v>
      </c>
      <c r="C9" s="36"/>
      <c r="D9" s="2">
        <v>310</v>
      </c>
      <c r="E9" s="2">
        <v>409</v>
      </c>
      <c r="F9" s="2">
        <v>461</v>
      </c>
      <c r="G9" s="2">
        <f t="shared" si="0"/>
        <v>870</v>
      </c>
      <c r="H9" s="14"/>
      <c r="I9" s="14"/>
    </row>
    <row r="10" spans="1:9" ht="15" customHeight="1">
      <c r="A10" s="45"/>
      <c r="B10" s="35" t="s">
        <v>3</v>
      </c>
      <c r="C10" s="36"/>
      <c r="D10" s="2">
        <v>80</v>
      </c>
      <c r="E10" s="2">
        <v>100</v>
      </c>
      <c r="F10" s="2">
        <v>104</v>
      </c>
      <c r="G10" s="2">
        <f t="shared" si="0"/>
        <v>204</v>
      </c>
      <c r="H10" s="16"/>
      <c r="I10" s="16"/>
    </row>
    <row r="11" spans="1:9" ht="15" customHeight="1">
      <c r="A11" s="45"/>
      <c r="B11" s="35" t="s">
        <v>4</v>
      </c>
      <c r="C11" s="36"/>
      <c r="D11" s="2">
        <v>84</v>
      </c>
      <c r="E11" s="2">
        <v>114</v>
      </c>
      <c r="F11" s="2">
        <v>102</v>
      </c>
      <c r="G11" s="2">
        <f t="shared" si="0"/>
        <v>216</v>
      </c>
      <c r="H11" s="15"/>
      <c r="I11" s="15"/>
    </row>
    <row r="12" spans="1:9" ht="15" customHeight="1">
      <c r="A12" s="45"/>
      <c r="B12" s="35" t="s">
        <v>5</v>
      </c>
      <c r="C12" s="36"/>
      <c r="D12" s="2">
        <v>81</v>
      </c>
      <c r="E12" s="2">
        <v>122</v>
      </c>
      <c r="F12" s="2">
        <v>129</v>
      </c>
      <c r="G12" s="2">
        <f t="shared" si="0"/>
        <v>251</v>
      </c>
      <c r="H12" s="15"/>
      <c r="I12" s="15"/>
    </row>
    <row r="13" spans="1:7" ht="15" customHeight="1">
      <c r="A13" s="45"/>
      <c r="B13" s="35" t="s">
        <v>6</v>
      </c>
      <c r="C13" s="36"/>
      <c r="D13" s="2">
        <v>323</v>
      </c>
      <c r="E13" s="2">
        <v>463</v>
      </c>
      <c r="F13" s="2">
        <v>463</v>
      </c>
      <c r="G13" s="2">
        <f t="shared" si="0"/>
        <v>926</v>
      </c>
    </row>
    <row r="14" spans="1:7" ht="15" customHeight="1">
      <c r="A14" s="45"/>
      <c r="B14" s="35" t="s">
        <v>7</v>
      </c>
      <c r="C14" s="36"/>
      <c r="D14" s="2">
        <v>166</v>
      </c>
      <c r="E14" s="2">
        <v>279</v>
      </c>
      <c r="F14" s="2">
        <v>239</v>
      </c>
      <c r="G14" s="2">
        <f aca="true" t="shared" si="1" ref="G14:G25">SUM(E14:F14)</f>
        <v>518</v>
      </c>
    </row>
    <row r="15" spans="1:7" ht="15" customHeight="1">
      <c r="A15" s="45"/>
      <c r="B15" s="35" t="s">
        <v>8</v>
      </c>
      <c r="C15" s="36"/>
      <c r="D15" s="2">
        <v>225</v>
      </c>
      <c r="E15" s="2">
        <v>313</v>
      </c>
      <c r="F15" s="2">
        <v>317</v>
      </c>
      <c r="G15" s="2">
        <f t="shared" si="1"/>
        <v>630</v>
      </c>
    </row>
    <row r="16" spans="1:7" ht="15" customHeight="1">
      <c r="A16" s="45"/>
      <c r="B16" s="35" t="s">
        <v>9</v>
      </c>
      <c r="C16" s="36"/>
      <c r="D16" s="2">
        <v>139</v>
      </c>
      <c r="E16" s="2">
        <v>221</v>
      </c>
      <c r="F16" s="2">
        <v>206</v>
      </c>
      <c r="G16" s="2">
        <f t="shared" si="1"/>
        <v>427</v>
      </c>
    </row>
    <row r="17" spans="1:7" ht="15" customHeight="1">
      <c r="A17" s="45"/>
      <c r="B17" s="35" t="s">
        <v>10</v>
      </c>
      <c r="C17" s="36"/>
      <c r="D17" s="2">
        <v>154</v>
      </c>
      <c r="E17" s="2">
        <v>213</v>
      </c>
      <c r="F17" s="2">
        <v>247</v>
      </c>
      <c r="G17" s="2">
        <f t="shared" si="1"/>
        <v>460</v>
      </c>
    </row>
    <row r="18" spans="1:7" ht="15" customHeight="1">
      <c r="A18" s="45"/>
      <c r="B18" s="35" t="s">
        <v>11</v>
      </c>
      <c r="C18" s="36"/>
      <c r="D18" s="2">
        <v>249</v>
      </c>
      <c r="E18" s="2">
        <v>284</v>
      </c>
      <c r="F18" s="2">
        <v>286</v>
      </c>
      <c r="G18" s="2">
        <f t="shared" si="1"/>
        <v>570</v>
      </c>
    </row>
    <row r="19" spans="1:7" ht="15" customHeight="1">
      <c r="A19" s="45"/>
      <c r="B19" s="35" t="s">
        <v>12</v>
      </c>
      <c r="C19" s="36"/>
      <c r="D19" s="2">
        <v>176</v>
      </c>
      <c r="E19" s="2">
        <v>267</v>
      </c>
      <c r="F19" s="2">
        <v>260</v>
      </c>
      <c r="G19" s="2">
        <f t="shared" si="1"/>
        <v>527</v>
      </c>
    </row>
    <row r="20" spans="1:7" ht="15" customHeight="1">
      <c r="A20" s="45"/>
      <c r="B20" s="35" t="s">
        <v>13</v>
      </c>
      <c r="C20" s="36"/>
      <c r="D20" s="2">
        <f>197-D25</f>
        <v>87</v>
      </c>
      <c r="E20" s="2">
        <f>160-E25</f>
        <v>129</v>
      </c>
      <c r="F20" s="2">
        <f>202-F25</f>
        <v>123</v>
      </c>
      <c r="G20" s="2">
        <f t="shared" si="1"/>
        <v>252</v>
      </c>
    </row>
    <row r="21" spans="1:7" ht="15" customHeight="1">
      <c r="A21" s="45"/>
      <c r="B21" s="35" t="s">
        <v>14</v>
      </c>
      <c r="C21" s="36"/>
      <c r="D21" s="2">
        <v>437</v>
      </c>
      <c r="E21" s="2">
        <v>712</v>
      </c>
      <c r="F21" s="2">
        <v>681</v>
      </c>
      <c r="G21" s="2">
        <f t="shared" si="1"/>
        <v>1393</v>
      </c>
    </row>
    <row r="22" spans="1:7" ht="15" customHeight="1">
      <c r="A22" s="45"/>
      <c r="B22" s="35" t="s">
        <v>15</v>
      </c>
      <c r="C22" s="36"/>
      <c r="D22" s="2">
        <v>326</v>
      </c>
      <c r="E22" s="2">
        <v>479</v>
      </c>
      <c r="F22" s="2">
        <v>535</v>
      </c>
      <c r="G22" s="2">
        <f t="shared" si="1"/>
        <v>1014</v>
      </c>
    </row>
    <row r="23" spans="1:7" ht="15" customHeight="1">
      <c r="A23" s="45"/>
      <c r="B23" s="35" t="s">
        <v>16</v>
      </c>
      <c r="C23" s="36"/>
      <c r="D23" s="2">
        <v>387</v>
      </c>
      <c r="E23" s="2">
        <v>582</v>
      </c>
      <c r="F23" s="2">
        <v>518</v>
      </c>
      <c r="G23" s="2">
        <f t="shared" si="1"/>
        <v>1100</v>
      </c>
    </row>
    <row r="24" spans="1:10" ht="15" customHeight="1">
      <c r="A24" s="45"/>
      <c r="B24" s="35" t="s">
        <v>91</v>
      </c>
      <c r="C24" s="36"/>
      <c r="D24" s="2">
        <v>41</v>
      </c>
      <c r="E24" s="2">
        <v>55</v>
      </c>
      <c r="F24" s="2">
        <v>55</v>
      </c>
      <c r="G24" s="2">
        <f t="shared" si="1"/>
        <v>110</v>
      </c>
      <c r="H24" s="9"/>
      <c r="I24" s="9"/>
      <c r="J24" s="9"/>
    </row>
    <row r="25" spans="1:10" ht="15" customHeight="1">
      <c r="A25" s="45"/>
      <c r="B25" s="35" t="s">
        <v>97</v>
      </c>
      <c r="C25" s="36"/>
      <c r="D25" s="17">
        <v>110</v>
      </c>
      <c r="E25" s="17">
        <v>31</v>
      </c>
      <c r="F25" s="17">
        <v>79</v>
      </c>
      <c r="G25" s="17">
        <f t="shared" si="1"/>
        <v>110</v>
      </c>
      <c r="H25" s="9"/>
      <c r="I25" s="9"/>
      <c r="J25" s="9"/>
    </row>
    <row r="26" spans="1:9" ht="15" customHeight="1" thickBot="1">
      <c r="A26" s="45"/>
      <c r="B26" s="51" t="s">
        <v>87</v>
      </c>
      <c r="C26" s="51"/>
      <c r="D26" s="7">
        <f>SUM(D6:D25)</f>
        <v>4059</v>
      </c>
      <c r="E26" s="7">
        <f>SUM(E6:E25)</f>
        <v>5761</v>
      </c>
      <c r="F26" s="7">
        <f>SUM(F6:F25)</f>
        <v>5823</v>
      </c>
      <c r="G26" s="7">
        <f>SUM(G6:G25)</f>
        <v>11584</v>
      </c>
      <c r="H26" s="9"/>
      <c r="I26" s="9"/>
    </row>
    <row r="27" spans="1:7" ht="15" customHeight="1" thickTop="1">
      <c r="A27" s="46" t="s">
        <v>93</v>
      </c>
      <c r="B27" s="49" t="s">
        <v>17</v>
      </c>
      <c r="C27" s="50"/>
      <c r="D27" s="13">
        <v>257</v>
      </c>
      <c r="E27" s="13">
        <v>407</v>
      </c>
      <c r="F27" s="13">
        <v>371</v>
      </c>
      <c r="G27" s="13">
        <f>SUM(E27:F27)</f>
        <v>778</v>
      </c>
    </row>
    <row r="28" spans="1:7" ht="15" customHeight="1">
      <c r="A28" s="45"/>
      <c r="B28" s="35" t="s">
        <v>18</v>
      </c>
      <c r="C28" s="36"/>
      <c r="D28" s="2">
        <v>104</v>
      </c>
      <c r="E28" s="2">
        <v>151</v>
      </c>
      <c r="F28" s="2">
        <v>124</v>
      </c>
      <c r="G28" s="2">
        <f>SUM(E28:F28)</f>
        <v>275</v>
      </c>
    </row>
    <row r="29" spans="1:7" ht="15" customHeight="1">
      <c r="A29" s="45"/>
      <c r="B29" s="35" t="s">
        <v>19</v>
      </c>
      <c r="C29" s="36"/>
      <c r="D29" s="2">
        <v>60</v>
      </c>
      <c r="E29" s="2">
        <v>93</v>
      </c>
      <c r="F29" s="2">
        <v>90</v>
      </c>
      <c r="G29" s="2">
        <f aca="true" t="shared" si="2" ref="G29:G43">SUM(E29:F29)</f>
        <v>183</v>
      </c>
    </row>
    <row r="30" spans="1:7" ht="15" customHeight="1">
      <c r="A30" s="45"/>
      <c r="B30" s="35" t="s">
        <v>20</v>
      </c>
      <c r="C30" s="36"/>
      <c r="D30" s="2">
        <v>220</v>
      </c>
      <c r="E30" s="2">
        <v>332</v>
      </c>
      <c r="F30" s="2">
        <v>282</v>
      </c>
      <c r="G30" s="2">
        <f t="shared" si="2"/>
        <v>614</v>
      </c>
    </row>
    <row r="31" spans="1:7" ht="15" customHeight="1">
      <c r="A31" s="45"/>
      <c r="B31" s="35" t="s">
        <v>21</v>
      </c>
      <c r="C31" s="36"/>
      <c r="D31" s="2">
        <v>51</v>
      </c>
      <c r="E31" s="2">
        <v>63</v>
      </c>
      <c r="F31" s="2">
        <v>61</v>
      </c>
      <c r="G31" s="2">
        <f t="shared" si="2"/>
        <v>124</v>
      </c>
    </row>
    <row r="32" spans="1:7" ht="15" customHeight="1">
      <c r="A32" s="45"/>
      <c r="B32" s="35" t="s">
        <v>22</v>
      </c>
      <c r="C32" s="36"/>
      <c r="D32" s="2">
        <v>135</v>
      </c>
      <c r="E32" s="2">
        <v>193</v>
      </c>
      <c r="F32" s="2">
        <v>192</v>
      </c>
      <c r="G32" s="2">
        <f t="shared" si="2"/>
        <v>385</v>
      </c>
    </row>
    <row r="33" spans="1:7" ht="15" customHeight="1">
      <c r="A33" s="45"/>
      <c r="B33" s="35" t="s">
        <v>23</v>
      </c>
      <c r="C33" s="36"/>
      <c r="D33" s="2">
        <v>212</v>
      </c>
      <c r="E33" s="2">
        <v>304</v>
      </c>
      <c r="F33" s="2">
        <v>292</v>
      </c>
      <c r="G33" s="2">
        <f t="shared" si="2"/>
        <v>596</v>
      </c>
    </row>
    <row r="34" spans="1:7" ht="15" customHeight="1">
      <c r="A34" s="45"/>
      <c r="B34" s="35" t="s">
        <v>24</v>
      </c>
      <c r="C34" s="36"/>
      <c r="D34" s="2">
        <v>250</v>
      </c>
      <c r="E34" s="2">
        <v>366</v>
      </c>
      <c r="F34" s="2">
        <v>355</v>
      </c>
      <c r="G34" s="2">
        <f t="shared" si="2"/>
        <v>721</v>
      </c>
    </row>
    <row r="35" spans="1:7" ht="15" customHeight="1">
      <c r="A35" s="45"/>
      <c r="B35" s="35" t="s">
        <v>25</v>
      </c>
      <c r="C35" s="36"/>
      <c r="D35" s="2">
        <v>177</v>
      </c>
      <c r="E35" s="2">
        <v>241</v>
      </c>
      <c r="F35" s="2">
        <v>251</v>
      </c>
      <c r="G35" s="2">
        <f t="shared" si="2"/>
        <v>492</v>
      </c>
    </row>
    <row r="36" spans="1:7" ht="15" customHeight="1">
      <c r="A36" s="45"/>
      <c r="B36" s="35" t="s">
        <v>26</v>
      </c>
      <c r="C36" s="36"/>
      <c r="D36" s="2">
        <v>155</v>
      </c>
      <c r="E36" s="2">
        <v>258</v>
      </c>
      <c r="F36" s="2">
        <v>246</v>
      </c>
      <c r="G36" s="2">
        <f t="shared" si="2"/>
        <v>504</v>
      </c>
    </row>
    <row r="37" spans="1:7" ht="15" customHeight="1">
      <c r="A37" s="45"/>
      <c r="B37" s="35" t="s">
        <v>27</v>
      </c>
      <c r="C37" s="36"/>
      <c r="D37" s="2">
        <v>147</v>
      </c>
      <c r="E37" s="2">
        <v>139</v>
      </c>
      <c r="F37" s="2">
        <v>129</v>
      </c>
      <c r="G37" s="2">
        <f t="shared" si="2"/>
        <v>268</v>
      </c>
    </row>
    <row r="38" spans="1:7" ht="15" customHeight="1">
      <c r="A38" s="45"/>
      <c r="B38" s="35" t="s">
        <v>28</v>
      </c>
      <c r="C38" s="36"/>
      <c r="D38" s="2">
        <v>33</v>
      </c>
      <c r="E38" s="2">
        <v>36</v>
      </c>
      <c r="F38" s="2">
        <v>11</v>
      </c>
      <c r="G38" s="2">
        <f t="shared" si="2"/>
        <v>47</v>
      </c>
    </row>
    <row r="39" spans="1:7" ht="15" customHeight="1">
      <c r="A39" s="45"/>
      <c r="B39" s="35" t="s">
        <v>29</v>
      </c>
      <c r="C39" s="36"/>
      <c r="D39" s="2">
        <v>34</v>
      </c>
      <c r="E39" s="2">
        <v>32</v>
      </c>
      <c r="F39" s="2">
        <v>2</v>
      </c>
      <c r="G39" s="2">
        <f t="shared" si="2"/>
        <v>34</v>
      </c>
    </row>
    <row r="40" spans="1:7" ht="15" customHeight="1">
      <c r="A40" s="45"/>
      <c r="B40" s="35" t="s">
        <v>30</v>
      </c>
      <c r="C40" s="36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45"/>
      <c r="B41" s="35" t="s">
        <v>31</v>
      </c>
      <c r="C41" s="36"/>
      <c r="D41" s="2">
        <v>70</v>
      </c>
      <c r="E41" s="2">
        <v>18</v>
      </c>
      <c r="F41" s="2">
        <v>52</v>
      </c>
      <c r="G41" s="2">
        <f t="shared" si="2"/>
        <v>70</v>
      </c>
    </row>
    <row r="42" spans="1:7" ht="15" customHeight="1">
      <c r="A42" s="45"/>
      <c r="B42" s="35" t="s">
        <v>32</v>
      </c>
      <c r="C42" s="36"/>
      <c r="D42" s="2">
        <v>55</v>
      </c>
      <c r="E42" s="2">
        <v>97</v>
      </c>
      <c r="F42" s="2">
        <v>102</v>
      </c>
      <c r="G42" s="2">
        <f t="shared" si="2"/>
        <v>199</v>
      </c>
    </row>
    <row r="43" spans="1:7" ht="15" customHeight="1">
      <c r="A43" s="45"/>
      <c r="B43" s="35" t="s">
        <v>33</v>
      </c>
      <c r="C43" s="36"/>
      <c r="D43" s="2">
        <v>46</v>
      </c>
      <c r="E43" s="2">
        <v>62</v>
      </c>
      <c r="F43" s="2">
        <v>62</v>
      </c>
      <c r="G43" s="2">
        <f t="shared" si="2"/>
        <v>124</v>
      </c>
    </row>
    <row r="44" spans="1:7" ht="15" customHeight="1" thickBot="1">
      <c r="A44" s="47"/>
      <c r="B44" s="37" t="s">
        <v>88</v>
      </c>
      <c r="C44" s="37"/>
      <c r="D44" s="6">
        <f>SUM(D27:D43)</f>
        <v>2006</v>
      </c>
      <c r="E44" s="6">
        <f>SUM(E27:E43)</f>
        <v>2792</v>
      </c>
      <c r="F44" s="6">
        <f>SUM(F27:F43)</f>
        <v>2622</v>
      </c>
      <c r="G44" s="6">
        <f>SUM(G27:G43)</f>
        <v>5414</v>
      </c>
    </row>
    <row r="45" spans="1:7" ht="15" customHeight="1" thickTop="1">
      <c r="A45" s="46" t="s">
        <v>94</v>
      </c>
      <c r="B45" s="52" t="s">
        <v>34</v>
      </c>
      <c r="C45" s="52"/>
      <c r="D45" s="13">
        <v>1025</v>
      </c>
      <c r="E45" s="13">
        <v>1540</v>
      </c>
      <c r="F45" s="13">
        <v>1503</v>
      </c>
      <c r="G45" s="13">
        <f>SUM(E45:F45)</f>
        <v>3043</v>
      </c>
    </row>
    <row r="46" spans="1:7" ht="15" customHeight="1">
      <c r="A46" s="45"/>
      <c r="B46" s="48" t="s">
        <v>35</v>
      </c>
      <c r="C46" s="48"/>
      <c r="D46" s="2">
        <f>184-D62</f>
        <v>114</v>
      </c>
      <c r="E46" s="2">
        <f>165-E62</f>
        <v>150</v>
      </c>
      <c r="F46" s="2">
        <f>197-F62</f>
        <v>142</v>
      </c>
      <c r="G46" s="2">
        <f>SUM(E46:F46)</f>
        <v>292</v>
      </c>
    </row>
    <row r="47" spans="1:7" ht="15" customHeight="1">
      <c r="A47" s="45"/>
      <c r="B47" s="48" t="s">
        <v>36</v>
      </c>
      <c r="C47" s="48"/>
      <c r="D47" s="2">
        <v>332</v>
      </c>
      <c r="E47" s="2">
        <v>465</v>
      </c>
      <c r="F47" s="2">
        <v>439</v>
      </c>
      <c r="G47" s="2">
        <f aca="true" t="shared" si="3" ref="G47:G61">SUM(E47:F47)</f>
        <v>904</v>
      </c>
    </row>
    <row r="48" spans="1:7" ht="15" customHeight="1">
      <c r="A48" s="45"/>
      <c r="B48" s="48" t="s">
        <v>37</v>
      </c>
      <c r="C48" s="48"/>
      <c r="D48" s="2">
        <v>162</v>
      </c>
      <c r="E48" s="2">
        <v>241</v>
      </c>
      <c r="F48" s="2">
        <v>240</v>
      </c>
      <c r="G48" s="2">
        <f t="shared" si="3"/>
        <v>481</v>
      </c>
    </row>
    <row r="49" spans="1:7" ht="15" customHeight="1">
      <c r="A49" s="45"/>
      <c r="B49" s="48" t="s">
        <v>38</v>
      </c>
      <c r="C49" s="48"/>
      <c r="D49" s="2">
        <v>218</v>
      </c>
      <c r="E49" s="2">
        <v>321</v>
      </c>
      <c r="F49" s="2">
        <v>315</v>
      </c>
      <c r="G49" s="2">
        <f t="shared" si="3"/>
        <v>636</v>
      </c>
    </row>
    <row r="50" spans="1:7" ht="15" customHeight="1">
      <c r="A50" s="45"/>
      <c r="B50" s="48" t="s">
        <v>39</v>
      </c>
      <c r="C50" s="48"/>
      <c r="D50" s="2">
        <v>302</v>
      </c>
      <c r="E50" s="2">
        <v>449</v>
      </c>
      <c r="F50" s="2">
        <v>420</v>
      </c>
      <c r="G50" s="2">
        <f t="shared" si="3"/>
        <v>869</v>
      </c>
    </row>
    <row r="51" spans="1:7" ht="15" customHeight="1">
      <c r="A51" s="45"/>
      <c r="B51" s="48" t="s">
        <v>40</v>
      </c>
      <c r="C51" s="48"/>
      <c r="D51" s="2">
        <v>94</v>
      </c>
      <c r="E51" s="2">
        <v>140</v>
      </c>
      <c r="F51" s="2">
        <v>129</v>
      </c>
      <c r="G51" s="2">
        <f t="shared" si="3"/>
        <v>269</v>
      </c>
    </row>
    <row r="52" spans="1:7" ht="15" customHeight="1">
      <c r="A52" s="45"/>
      <c r="B52" s="48" t="s">
        <v>41</v>
      </c>
      <c r="C52" s="48"/>
      <c r="D52" s="2">
        <v>130</v>
      </c>
      <c r="E52" s="2">
        <v>169</v>
      </c>
      <c r="F52" s="2">
        <v>183</v>
      </c>
      <c r="G52" s="2">
        <f t="shared" si="3"/>
        <v>352</v>
      </c>
    </row>
    <row r="53" spans="1:7" ht="15" customHeight="1">
      <c r="A53" s="45"/>
      <c r="B53" s="48" t="s">
        <v>42</v>
      </c>
      <c r="C53" s="48"/>
      <c r="D53" s="2">
        <v>66</v>
      </c>
      <c r="E53" s="2">
        <v>95</v>
      </c>
      <c r="F53" s="2">
        <v>85</v>
      </c>
      <c r="G53" s="2">
        <f t="shared" si="3"/>
        <v>180</v>
      </c>
    </row>
    <row r="54" spans="1:7" ht="15" customHeight="1">
      <c r="A54" s="45"/>
      <c r="B54" s="48" t="s">
        <v>43</v>
      </c>
      <c r="C54" s="48"/>
      <c r="D54" s="2">
        <v>145</v>
      </c>
      <c r="E54" s="2">
        <v>207</v>
      </c>
      <c r="F54" s="2">
        <v>203</v>
      </c>
      <c r="G54" s="2">
        <f t="shared" si="3"/>
        <v>410</v>
      </c>
    </row>
    <row r="55" spans="1:7" ht="15" customHeight="1">
      <c r="A55" s="45"/>
      <c r="B55" s="48" t="s">
        <v>44</v>
      </c>
      <c r="C55" s="48"/>
      <c r="D55" s="2">
        <v>190</v>
      </c>
      <c r="E55" s="2">
        <v>263</v>
      </c>
      <c r="F55" s="2">
        <v>259</v>
      </c>
      <c r="G55" s="2">
        <f t="shared" si="3"/>
        <v>522</v>
      </c>
    </row>
    <row r="56" spans="1:7" ht="15" customHeight="1">
      <c r="A56" s="45"/>
      <c r="B56" s="48" t="s">
        <v>45</v>
      </c>
      <c r="C56" s="48"/>
      <c r="D56" s="2">
        <v>501</v>
      </c>
      <c r="E56" s="2">
        <v>675</v>
      </c>
      <c r="F56" s="2">
        <v>681</v>
      </c>
      <c r="G56" s="2">
        <f t="shared" si="3"/>
        <v>1356</v>
      </c>
    </row>
    <row r="57" spans="1:7" ht="15" customHeight="1">
      <c r="A57" s="45"/>
      <c r="B57" s="48" t="s">
        <v>46</v>
      </c>
      <c r="C57" s="48"/>
      <c r="D57" s="2">
        <v>305</v>
      </c>
      <c r="E57" s="2">
        <v>405</v>
      </c>
      <c r="F57" s="2">
        <v>383</v>
      </c>
      <c r="G57" s="2">
        <f t="shared" si="3"/>
        <v>788</v>
      </c>
    </row>
    <row r="58" spans="1:7" ht="15" customHeight="1">
      <c r="A58" s="45"/>
      <c r="B58" s="48" t="s">
        <v>47</v>
      </c>
      <c r="C58" s="48"/>
      <c r="D58" s="2">
        <v>167</v>
      </c>
      <c r="E58" s="2">
        <v>258</v>
      </c>
      <c r="F58" s="2">
        <v>286</v>
      </c>
      <c r="G58" s="2">
        <f t="shared" si="3"/>
        <v>544</v>
      </c>
    </row>
    <row r="59" spans="1:7" ht="15" customHeight="1">
      <c r="A59" s="45"/>
      <c r="B59" s="48" t="s">
        <v>48</v>
      </c>
      <c r="C59" s="48"/>
      <c r="D59" s="2">
        <v>97</v>
      </c>
      <c r="E59" s="2">
        <v>169</v>
      </c>
      <c r="F59" s="2">
        <v>169</v>
      </c>
      <c r="G59" s="2">
        <f t="shared" si="3"/>
        <v>338</v>
      </c>
    </row>
    <row r="60" spans="1:7" ht="15" customHeight="1">
      <c r="A60" s="45"/>
      <c r="B60" s="48" t="s">
        <v>49</v>
      </c>
      <c r="C60" s="48"/>
      <c r="D60" s="2">
        <v>55</v>
      </c>
      <c r="E60" s="2">
        <v>105</v>
      </c>
      <c r="F60" s="2">
        <v>100</v>
      </c>
      <c r="G60" s="2">
        <f t="shared" si="3"/>
        <v>205</v>
      </c>
    </row>
    <row r="61" spans="1:7" ht="15" customHeight="1">
      <c r="A61" s="45"/>
      <c r="B61" s="48" t="s">
        <v>50</v>
      </c>
      <c r="C61" s="48"/>
      <c r="D61" s="2">
        <v>81</v>
      </c>
      <c r="E61" s="2">
        <v>77</v>
      </c>
      <c r="F61" s="2">
        <v>4</v>
      </c>
      <c r="G61" s="2">
        <f t="shared" si="3"/>
        <v>81</v>
      </c>
    </row>
    <row r="62" spans="1:7" ht="15" customHeight="1">
      <c r="A62" s="45"/>
      <c r="B62" s="48" t="s">
        <v>109</v>
      </c>
      <c r="C62" s="48"/>
      <c r="D62" s="2">
        <v>70</v>
      </c>
      <c r="E62" s="2">
        <v>15</v>
      </c>
      <c r="F62" s="2">
        <v>55</v>
      </c>
      <c r="G62" s="2">
        <f>SUM(E62:F62)</f>
        <v>70</v>
      </c>
    </row>
    <row r="63" spans="1:7" ht="15" customHeight="1" thickBot="1">
      <c r="A63" s="47"/>
      <c r="B63" s="37" t="s">
        <v>89</v>
      </c>
      <c r="C63" s="37"/>
      <c r="D63" s="6">
        <f>SUM(D45:D62)</f>
        <v>4054</v>
      </c>
      <c r="E63" s="6">
        <f>SUM(E45:E62)</f>
        <v>5744</v>
      </c>
      <c r="F63" s="6">
        <f>SUM(F45:F62)</f>
        <v>5596</v>
      </c>
      <c r="G63" s="6">
        <f>SUM(G45:G62)</f>
        <v>11340</v>
      </c>
    </row>
    <row r="64" spans="1:7" ht="15" customHeight="1" thickTop="1">
      <c r="A64" s="46" t="s">
        <v>95</v>
      </c>
      <c r="B64" s="49" t="s">
        <v>51</v>
      </c>
      <c r="C64" s="50"/>
      <c r="D64" s="13">
        <v>60</v>
      </c>
      <c r="E64" s="13">
        <v>81</v>
      </c>
      <c r="F64" s="13">
        <v>77</v>
      </c>
      <c r="G64" s="13">
        <f>SUM(E64:F64)</f>
        <v>158</v>
      </c>
    </row>
    <row r="65" spans="1:7" ht="15" customHeight="1">
      <c r="A65" s="45"/>
      <c r="B65" s="35" t="s">
        <v>52</v>
      </c>
      <c r="C65" s="36"/>
      <c r="D65" s="2">
        <v>109</v>
      </c>
      <c r="E65" s="2">
        <v>161</v>
      </c>
      <c r="F65" s="2">
        <v>157</v>
      </c>
      <c r="G65" s="2">
        <f>SUM(E65:F65)</f>
        <v>318</v>
      </c>
    </row>
    <row r="66" spans="1:7" ht="15" customHeight="1">
      <c r="A66" s="45"/>
      <c r="B66" s="35" t="s">
        <v>53</v>
      </c>
      <c r="C66" s="36"/>
      <c r="D66" s="2">
        <v>114</v>
      </c>
      <c r="E66" s="2">
        <v>175</v>
      </c>
      <c r="F66" s="2">
        <v>178</v>
      </c>
      <c r="G66" s="2">
        <f aca="true" t="shared" si="4" ref="G66:G90">SUM(E66:F66)</f>
        <v>353</v>
      </c>
    </row>
    <row r="67" spans="1:7" ht="15" customHeight="1">
      <c r="A67" s="45"/>
      <c r="B67" s="35" t="s">
        <v>54</v>
      </c>
      <c r="C67" s="36"/>
      <c r="D67" s="2">
        <v>192</v>
      </c>
      <c r="E67" s="2">
        <v>298</v>
      </c>
      <c r="F67" s="2">
        <v>275</v>
      </c>
      <c r="G67" s="2">
        <f t="shared" si="4"/>
        <v>573</v>
      </c>
    </row>
    <row r="68" spans="1:7" ht="15" customHeight="1">
      <c r="A68" s="45"/>
      <c r="B68" s="35" t="s">
        <v>55</v>
      </c>
      <c r="C68" s="36"/>
      <c r="D68" s="2">
        <v>155</v>
      </c>
      <c r="E68" s="2">
        <v>240</v>
      </c>
      <c r="F68" s="2">
        <v>222</v>
      </c>
      <c r="G68" s="2">
        <f t="shared" si="4"/>
        <v>462</v>
      </c>
    </row>
    <row r="69" spans="1:7" ht="15" customHeight="1">
      <c r="A69" s="45"/>
      <c r="B69" s="35" t="s">
        <v>56</v>
      </c>
      <c r="C69" s="36"/>
      <c r="D69" s="2">
        <v>118</v>
      </c>
      <c r="E69" s="2">
        <v>142</v>
      </c>
      <c r="F69" s="2">
        <v>131</v>
      </c>
      <c r="G69" s="2">
        <f t="shared" si="4"/>
        <v>273</v>
      </c>
    </row>
    <row r="70" spans="1:7" ht="15" customHeight="1">
      <c r="A70" s="45"/>
      <c r="B70" s="35" t="s">
        <v>57</v>
      </c>
      <c r="C70" s="36"/>
      <c r="D70" s="2">
        <v>157</v>
      </c>
      <c r="E70" s="2">
        <v>254</v>
      </c>
      <c r="F70" s="2">
        <v>222</v>
      </c>
      <c r="G70" s="2">
        <f t="shared" si="4"/>
        <v>476</v>
      </c>
    </row>
    <row r="71" spans="1:7" ht="15" customHeight="1">
      <c r="A71" s="45"/>
      <c r="B71" s="35" t="s">
        <v>58</v>
      </c>
      <c r="C71" s="36"/>
      <c r="D71" s="2">
        <v>170</v>
      </c>
      <c r="E71" s="2">
        <v>277</v>
      </c>
      <c r="F71" s="2">
        <v>289</v>
      </c>
      <c r="G71" s="2">
        <f t="shared" si="4"/>
        <v>566</v>
      </c>
    </row>
    <row r="72" spans="1:7" ht="15" customHeight="1">
      <c r="A72" s="45"/>
      <c r="B72" s="35" t="s">
        <v>59</v>
      </c>
      <c r="C72" s="36"/>
      <c r="D72" s="2">
        <v>215</v>
      </c>
      <c r="E72" s="2">
        <v>358</v>
      </c>
      <c r="F72" s="2">
        <v>330</v>
      </c>
      <c r="G72" s="2">
        <f t="shared" si="4"/>
        <v>688</v>
      </c>
    </row>
    <row r="73" spans="1:7" ht="15" customHeight="1">
      <c r="A73" s="45"/>
      <c r="B73" s="35" t="s">
        <v>60</v>
      </c>
      <c r="C73" s="36"/>
      <c r="D73" s="2">
        <v>163</v>
      </c>
      <c r="E73" s="2">
        <v>258</v>
      </c>
      <c r="F73" s="2">
        <v>270</v>
      </c>
      <c r="G73" s="2">
        <f t="shared" si="4"/>
        <v>528</v>
      </c>
    </row>
    <row r="74" spans="1:7" ht="15" customHeight="1">
      <c r="A74" s="45"/>
      <c r="B74" s="35" t="s">
        <v>61</v>
      </c>
      <c r="C74" s="36"/>
      <c r="D74" s="2">
        <v>93</v>
      </c>
      <c r="E74" s="2">
        <v>158</v>
      </c>
      <c r="F74" s="2">
        <v>141</v>
      </c>
      <c r="G74" s="2">
        <f t="shared" si="4"/>
        <v>299</v>
      </c>
    </row>
    <row r="75" spans="1:7" ht="15" customHeight="1">
      <c r="A75" s="45"/>
      <c r="B75" s="35" t="s">
        <v>62</v>
      </c>
      <c r="C75" s="36"/>
      <c r="D75" s="2">
        <v>57</v>
      </c>
      <c r="E75" s="2">
        <v>97</v>
      </c>
      <c r="F75" s="2">
        <v>83</v>
      </c>
      <c r="G75" s="2">
        <f t="shared" si="4"/>
        <v>180</v>
      </c>
    </row>
    <row r="76" spans="1:7" ht="15" customHeight="1">
      <c r="A76" s="45"/>
      <c r="B76" s="35" t="s">
        <v>63</v>
      </c>
      <c r="C76" s="36"/>
      <c r="D76" s="2">
        <v>127</v>
      </c>
      <c r="E76" s="2">
        <v>196</v>
      </c>
      <c r="F76" s="2">
        <v>184</v>
      </c>
      <c r="G76" s="2">
        <f t="shared" si="4"/>
        <v>380</v>
      </c>
    </row>
    <row r="77" spans="1:7" ht="15" customHeight="1">
      <c r="A77" s="45"/>
      <c r="B77" s="35" t="s">
        <v>64</v>
      </c>
      <c r="C77" s="36"/>
      <c r="D77" s="2">
        <v>277</v>
      </c>
      <c r="E77" s="2">
        <v>424</v>
      </c>
      <c r="F77" s="2">
        <v>444</v>
      </c>
      <c r="G77" s="2">
        <f t="shared" si="4"/>
        <v>868</v>
      </c>
    </row>
    <row r="78" spans="1:7" ht="15" customHeight="1">
      <c r="A78" s="45"/>
      <c r="B78" s="35" t="s">
        <v>65</v>
      </c>
      <c r="C78" s="36"/>
      <c r="D78" s="2">
        <v>684</v>
      </c>
      <c r="E78" s="2">
        <v>986</v>
      </c>
      <c r="F78" s="2">
        <v>1015</v>
      </c>
      <c r="G78" s="2">
        <f t="shared" si="4"/>
        <v>2001</v>
      </c>
    </row>
    <row r="79" spans="1:7" ht="15" customHeight="1">
      <c r="A79" s="45"/>
      <c r="B79" s="35" t="s">
        <v>66</v>
      </c>
      <c r="C79" s="36"/>
      <c r="D79" s="2">
        <v>214</v>
      </c>
      <c r="E79" s="2">
        <v>351</v>
      </c>
      <c r="F79" s="2">
        <v>330</v>
      </c>
      <c r="G79" s="2">
        <f t="shared" si="4"/>
        <v>681</v>
      </c>
    </row>
    <row r="80" spans="1:7" ht="15" customHeight="1">
      <c r="A80" s="45"/>
      <c r="B80" s="35" t="s">
        <v>67</v>
      </c>
      <c r="C80" s="36"/>
      <c r="D80" s="2">
        <v>144</v>
      </c>
      <c r="E80" s="2">
        <v>215</v>
      </c>
      <c r="F80" s="2">
        <v>204</v>
      </c>
      <c r="G80" s="2">
        <f t="shared" si="4"/>
        <v>419</v>
      </c>
    </row>
    <row r="81" spans="1:7" ht="15" customHeight="1">
      <c r="A81" s="45"/>
      <c r="B81" s="35" t="s">
        <v>68</v>
      </c>
      <c r="C81" s="36"/>
      <c r="D81" s="2">
        <v>263</v>
      </c>
      <c r="E81" s="2">
        <v>427</v>
      </c>
      <c r="F81" s="2">
        <v>405</v>
      </c>
      <c r="G81" s="2">
        <f t="shared" si="4"/>
        <v>832</v>
      </c>
    </row>
    <row r="82" spans="1:7" ht="15" customHeight="1">
      <c r="A82" s="45"/>
      <c r="B82" s="35" t="s">
        <v>69</v>
      </c>
      <c r="C82" s="36"/>
      <c r="D82" s="2">
        <v>110</v>
      </c>
      <c r="E82" s="2">
        <v>177</v>
      </c>
      <c r="F82" s="2">
        <v>164</v>
      </c>
      <c r="G82" s="2">
        <f t="shared" si="4"/>
        <v>341</v>
      </c>
    </row>
    <row r="83" spans="1:7" ht="15" customHeight="1">
      <c r="A83" s="45"/>
      <c r="B83" s="35" t="s">
        <v>70</v>
      </c>
      <c r="C83" s="36"/>
      <c r="D83" s="2">
        <v>80</v>
      </c>
      <c r="E83" s="2">
        <v>122</v>
      </c>
      <c r="F83" s="2">
        <v>130</v>
      </c>
      <c r="G83" s="2">
        <f t="shared" si="4"/>
        <v>252</v>
      </c>
    </row>
    <row r="84" spans="1:7" ht="15" customHeight="1">
      <c r="A84" s="45"/>
      <c r="B84" s="35" t="s">
        <v>71</v>
      </c>
      <c r="C84" s="36"/>
      <c r="D84" s="2">
        <v>122</v>
      </c>
      <c r="E84" s="2">
        <v>204</v>
      </c>
      <c r="F84" s="2">
        <v>218</v>
      </c>
      <c r="G84" s="2">
        <f t="shared" si="4"/>
        <v>422</v>
      </c>
    </row>
    <row r="85" spans="1:7" ht="15" customHeight="1">
      <c r="A85" s="45"/>
      <c r="B85" s="35" t="s">
        <v>72</v>
      </c>
      <c r="C85" s="36"/>
      <c r="D85" s="2">
        <v>73</v>
      </c>
      <c r="E85" s="2">
        <v>118</v>
      </c>
      <c r="F85" s="2">
        <v>135</v>
      </c>
      <c r="G85" s="2">
        <f t="shared" si="4"/>
        <v>253</v>
      </c>
    </row>
    <row r="86" spans="1:7" ht="15" customHeight="1">
      <c r="A86" s="45"/>
      <c r="B86" s="35" t="s">
        <v>73</v>
      </c>
      <c r="C86" s="36"/>
      <c r="D86" s="2">
        <v>157</v>
      </c>
      <c r="E86" s="2">
        <v>290</v>
      </c>
      <c r="F86" s="2">
        <v>298</v>
      </c>
      <c r="G86" s="2">
        <f t="shared" si="4"/>
        <v>588</v>
      </c>
    </row>
    <row r="87" spans="1:7" ht="15" customHeight="1">
      <c r="A87" s="45"/>
      <c r="B87" s="35" t="s">
        <v>74</v>
      </c>
      <c r="C87" s="36"/>
      <c r="D87" s="2">
        <v>100</v>
      </c>
      <c r="E87" s="2">
        <v>183</v>
      </c>
      <c r="F87" s="2">
        <v>183</v>
      </c>
      <c r="G87" s="2">
        <f t="shared" si="4"/>
        <v>366</v>
      </c>
    </row>
    <row r="88" spans="1:7" ht="15" customHeight="1">
      <c r="A88" s="45"/>
      <c r="B88" s="35" t="s">
        <v>75</v>
      </c>
      <c r="C88" s="36"/>
      <c r="D88" s="2">
        <v>57</v>
      </c>
      <c r="E88" s="2">
        <v>26</v>
      </c>
      <c r="F88" s="2">
        <v>31</v>
      </c>
      <c r="G88" s="2">
        <f t="shared" si="4"/>
        <v>57</v>
      </c>
    </row>
    <row r="89" spans="1:7" ht="15" customHeight="1">
      <c r="A89" s="45"/>
      <c r="B89" s="35" t="s">
        <v>76</v>
      </c>
      <c r="C89" s="36"/>
      <c r="D89" s="2">
        <v>102</v>
      </c>
      <c r="E89" s="2">
        <v>37</v>
      </c>
      <c r="F89" s="2">
        <v>65</v>
      </c>
      <c r="G89" s="2">
        <f t="shared" si="4"/>
        <v>102</v>
      </c>
    </row>
    <row r="90" spans="1:7" ht="15" customHeight="1">
      <c r="A90" s="45"/>
      <c r="B90" s="35" t="s">
        <v>77</v>
      </c>
      <c r="C90" s="36"/>
      <c r="D90" s="2">
        <v>52</v>
      </c>
      <c r="E90" s="2">
        <v>31</v>
      </c>
      <c r="F90" s="2">
        <v>21</v>
      </c>
      <c r="G90" s="2">
        <f t="shared" si="4"/>
        <v>52</v>
      </c>
    </row>
    <row r="91" spans="1:7" ht="15" customHeight="1" thickBot="1">
      <c r="A91" s="47"/>
      <c r="B91" s="37" t="s">
        <v>90</v>
      </c>
      <c r="C91" s="37"/>
      <c r="D91" s="6">
        <f>SUM(D64:D90)</f>
        <v>4165</v>
      </c>
      <c r="E91" s="6">
        <f>SUM(E64:E90)</f>
        <v>6286</v>
      </c>
      <c r="F91" s="6">
        <f>SUM(F64:F90)</f>
        <v>6202</v>
      </c>
      <c r="G91" s="6">
        <f>SUM(G64:G90)</f>
        <v>12488</v>
      </c>
    </row>
    <row r="92" spans="1:9" ht="15" customHeight="1" thickBot="1" thickTop="1">
      <c r="A92" s="10"/>
      <c r="B92" s="38" t="s">
        <v>96</v>
      </c>
      <c r="C92" s="39"/>
      <c r="D92" s="8">
        <f>SUM(D6:D25,D27:D43,D45:D62,D64:D90)</f>
        <v>14284</v>
      </c>
      <c r="E92" s="8">
        <f>SUM(E6:E25,E27:E43,E45:E62,E64:E90)</f>
        <v>20583</v>
      </c>
      <c r="F92" s="8">
        <f>SUM(F6:F25,F27:F43,F45:F62,F64:F90)</f>
        <v>20243</v>
      </c>
      <c r="G92" s="8">
        <f>SUM(G6:G25,G27:G43,G45:G62,G64:G90)</f>
        <v>40826</v>
      </c>
      <c r="H92" s="9"/>
      <c r="I92" s="9"/>
    </row>
    <row r="93" spans="4:7" ht="15" customHeight="1" thickTop="1">
      <c r="D93" s="9"/>
      <c r="E93" s="9"/>
      <c r="F93" s="9"/>
      <c r="G93" s="9"/>
    </row>
    <row r="94" spans="4:7" ht="15" customHeight="1">
      <c r="D94" s="9"/>
      <c r="E94" s="9"/>
      <c r="F94" s="9"/>
      <c r="G94" s="9"/>
    </row>
    <row r="95" ht="15" customHeight="1"/>
    <row r="96" spans="2:7" ht="15" customHeight="1">
      <c r="B96" s="59" t="s">
        <v>105</v>
      </c>
      <c r="C96" s="59"/>
      <c r="D96" s="59"/>
      <c r="E96" s="59"/>
      <c r="F96" s="59"/>
      <c r="G96" s="59"/>
    </row>
    <row r="97" spans="2:7" ht="15" customHeight="1">
      <c r="B97" s="60"/>
      <c r="C97" s="60"/>
      <c r="D97" s="60"/>
      <c r="E97" s="60"/>
      <c r="F97" s="60"/>
      <c r="G97" s="60"/>
    </row>
    <row r="98" spans="1:7" ht="15" customHeight="1">
      <c r="A98" s="20"/>
      <c r="B98" s="40" t="s">
        <v>98</v>
      </c>
      <c r="C98" s="41"/>
      <c r="D98" s="42"/>
      <c r="E98" s="19" t="s">
        <v>80</v>
      </c>
      <c r="F98" s="19" t="s">
        <v>81</v>
      </c>
      <c r="G98" s="19" t="s">
        <v>82</v>
      </c>
    </row>
    <row r="99" spans="1:7" ht="15" customHeight="1">
      <c r="A99" s="21"/>
      <c r="B99" s="43" t="s">
        <v>99</v>
      </c>
      <c r="C99" s="43"/>
      <c r="D99" s="18">
        <v>17</v>
      </c>
      <c r="E99" s="25"/>
      <c r="F99" s="25"/>
      <c r="G99" s="25"/>
    </row>
    <row r="100" spans="1:7" ht="15" customHeight="1" thickBot="1">
      <c r="A100" s="21"/>
      <c r="B100" s="33" t="s">
        <v>100</v>
      </c>
      <c r="C100" s="33"/>
      <c r="D100" s="11">
        <v>60</v>
      </c>
      <c r="E100" s="62"/>
      <c r="F100" s="62"/>
      <c r="G100" s="62"/>
    </row>
    <row r="101" spans="1:7" ht="15" customHeight="1" thickBot="1" thickTop="1">
      <c r="A101" s="12"/>
      <c r="B101" s="61" t="s">
        <v>83</v>
      </c>
      <c r="C101" s="61"/>
      <c r="D101" s="12">
        <f>SUM(D99:D100)</f>
        <v>77</v>
      </c>
      <c r="E101" s="12">
        <v>39</v>
      </c>
      <c r="F101" s="12">
        <v>57</v>
      </c>
      <c r="G101" s="12">
        <f>SUM(E101:F101)</f>
        <v>96</v>
      </c>
    </row>
    <row r="102" ht="14.25" thickTop="1"/>
  </sheetData>
  <sheetProtection sheet="1"/>
  <mergeCells count="104">
    <mergeCell ref="B101:C101"/>
    <mergeCell ref="B91:C91"/>
    <mergeCell ref="B92:C92"/>
    <mergeCell ref="B96:G97"/>
    <mergeCell ref="B98:D98"/>
    <mergeCell ref="B99:C99"/>
    <mergeCell ref="E99:E100"/>
    <mergeCell ref="F99:F100"/>
    <mergeCell ref="G99:G100"/>
    <mergeCell ref="B100:C100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A64:A9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3:C43"/>
    <mergeCell ref="B44:C44"/>
    <mergeCell ref="A45:A63"/>
    <mergeCell ref="B45:C45"/>
    <mergeCell ref="B46:C46"/>
    <mergeCell ref="B47:C47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A27:A44"/>
    <mergeCell ref="B27:C27"/>
    <mergeCell ref="B28:C28"/>
    <mergeCell ref="B29:C29"/>
    <mergeCell ref="B30:C30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</mergeCells>
  <printOptions/>
  <pageMargins left="0.787" right="0.787" top="0.984" bottom="0.58" header="0.512" footer="0.512"/>
  <pageSetup horizontalDpi="300" verticalDpi="300" orientation="portrait" paperSize="9" scale="93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54" t="s">
        <v>114</v>
      </c>
      <c r="G1" s="55"/>
    </row>
    <row r="2" spans="1:7" ht="13.5" customHeight="1">
      <c r="A2" s="56" t="s">
        <v>86</v>
      </c>
      <c r="B2" s="56"/>
      <c r="C2" s="56"/>
      <c r="D2" s="56"/>
      <c r="E2" s="56"/>
      <c r="F2" s="56"/>
      <c r="G2" s="56"/>
    </row>
    <row r="3" spans="1:7" ht="13.5" customHeight="1">
      <c r="A3" s="56"/>
      <c r="B3" s="56"/>
      <c r="C3" s="56"/>
      <c r="D3" s="56"/>
      <c r="E3" s="56"/>
      <c r="F3" s="56"/>
      <c r="G3" s="56"/>
    </row>
    <row r="4" spans="2:7" ht="16.5" customHeight="1">
      <c r="B4" s="57"/>
      <c r="C4" s="57"/>
      <c r="D4" s="4"/>
      <c r="E4" s="58" t="s">
        <v>85</v>
      </c>
      <c r="F4" s="58"/>
      <c r="G4" s="58"/>
    </row>
    <row r="5" spans="1:7" ht="15" customHeight="1">
      <c r="A5" s="5"/>
      <c r="B5" s="53" t="s">
        <v>78</v>
      </c>
      <c r="C5" s="53"/>
      <c r="D5" s="1" t="s">
        <v>79</v>
      </c>
      <c r="E5" s="1" t="s">
        <v>80</v>
      </c>
      <c r="F5" s="1" t="s">
        <v>81</v>
      </c>
      <c r="G5" s="1" t="s">
        <v>82</v>
      </c>
    </row>
    <row r="6" spans="1:7" ht="15" customHeight="1">
      <c r="A6" s="44" t="s">
        <v>92</v>
      </c>
      <c r="B6" s="35" t="s">
        <v>101</v>
      </c>
      <c r="C6" s="36"/>
      <c r="D6" s="2">
        <v>455</v>
      </c>
      <c r="E6" s="2">
        <v>686</v>
      </c>
      <c r="F6" s="2">
        <v>702</v>
      </c>
      <c r="G6" s="2">
        <f aca="true" t="shared" si="0" ref="G6:G13">SUM(E6:F6)</f>
        <v>1388</v>
      </c>
    </row>
    <row r="7" spans="1:7" ht="15" customHeight="1">
      <c r="A7" s="45"/>
      <c r="B7" s="35" t="s">
        <v>0</v>
      </c>
      <c r="C7" s="36"/>
      <c r="D7" s="2">
        <v>140</v>
      </c>
      <c r="E7" s="2">
        <v>193</v>
      </c>
      <c r="F7" s="2">
        <v>192</v>
      </c>
      <c r="G7" s="2">
        <f t="shared" si="0"/>
        <v>385</v>
      </c>
    </row>
    <row r="8" spans="1:7" ht="15" customHeight="1">
      <c r="A8" s="45"/>
      <c r="B8" s="35" t="s">
        <v>1</v>
      </c>
      <c r="C8" s="36"/>
      <c r="D8" s="2">
        <v>88</v>
      </c>
      <c r="E8" s="2">
        <v>110</v>
      </c>
      <c r="F8" s="2">
        <v>116</v>
      </c>
      <c r="G8" s="2">
        <f t="shared" si="0"/>
        <v>226</v>
      </c>
    </row>
    <row r="9" spans="1:7" ht="15" customHeight="1">
      <c r="A9" s="45"/>
      <c r="B9" s="35" t="s">
        <v>2</v>
      </c>
      <c r="C9" s="36"/>
      <c r="D9" s="2">
        <v>312</v>
      </c>
      <c r="E9" s="2">
        <v>409</v>
      </c>
      <c r="F9" s="2">
        <v>460</v>
      </c>
      <c r="G9" s="2">
        <f t="shared" si="0"/>
        <v>869</v>
      </c>
    </row>
    <row r="10" spans="1:7" ht="15" customHeight="1">
      <c r="A10" s="45"/>
      <c r="B10" s="35" t="s">
        <v>3</v>
      </c>
      <c r="C10" s="36"/>
      <c r="D10" s="2">
        <v>80</v>
      </c>
      <c r="E10" s="2">
        <v>99</v>
      </c>
      <c r="F10" s="2">
        <v>103</v>
      </c>
      <c r="G10" s="2">
        <f t="shared" si="0"/>
        <v>202</v>
      </c>
    </row>
    <row r="11" spans="1:7" ht="15" customHeight="1">
      <c r="A11" s="45"/>
      <c r="B11" s="35" t="s">
        <v>4</v>
      </c>
      <c r="C11" s="36"/>
      <c r="D11" s="2">
        <v>83</v>
      </c>
      <c r="E11" s="2">
        <v>114</v>
      </c>
      <c r="F11" s="2">
        <v>100</v>
      </c>
      <c r="G11" s="2">
        <f t="shared" si="0"/>
        <v>214</v>
      </c>
    </row>
    <row r="12" spans="1:7" ht="15" customHeight="1">
      <c r="A12" s="45"/>
      <c r="B12" s="35" t="s">
        <v>5</v>
      </c>
      <c r="C12" s="36"/>
      <c r="D12" s="2">
        <v>81</v>
      </c>
      <c r="E12" s="2">
        <v>122</v>
      </c>
      <c r="F12" s="2">
        <v>129</v>
      </c>
      <c r="G12" s="2">
        <f t="shared" si="0"/>
        <v>251</v>
      </c>
    </row>
    <row r="13" spans="1:7" ht="15" customHeight="1">
      <c r="A13" s="45"/>
      <c r="B13" s="35" t="s">
        <v>6</v>
      </c>
      <c r="C13" s="36"/>
      <c r="D13" s="2">
        <v>324</v>
      </c>
      <c r="E13" s="2">
        <v>464</v>
      </c>
      <c r="F13" s="2">
        <v>465</v>
      </c>
      <c r="G13" s="2">
        <f t="shared" si="0"/>
        <v>929</v>
      </c>
    </row>
    <row r="14" spans="1:7" ht="15" customHeight="1">
      <c r="A14" s="45"/>
      <c r="B14" s="35" t="s">
        <v>7</v>
      </c>
      <c r="C14" s="36"/>
      <c r="D14" s="2">
        <v>166</v>
      </c>
      <c r="E14" s="2">
        <v>279</v>
      </c>
      <c r="F14" s="2">
        <v>239</v>
      </c>
      <c r="G14" s="2">
        <f aca="true" t="shared" si="1" ref="G14:G25">SUM(E14:F14)</f>
        <v>518</v>
      </c>
    </row>
    <row r="15" spans="1:7" ht="15" customHeight="1">
      <c r="A15" s="45"/>
      <c r="B15" s="35" t="s">
        <v>8</v>
      </c>
      <c r="C15" s="36"/>
      <c r="D15" s="2">
        <v>224</v>
      </c>
      <c r="E15" s="2">
        <v>315</v>
      </c>
      <c r="F15" s="2">
        <v>319</v>
      </c>
      <c r="G15" s="2">
        <f t="shared" si="1"/>
        <v>634</v>
      </c>
    </row>
    <row r="16" spans="1:7" ht="15" customHeight="1">
      <c r="A16" s="45"/>
      <c r="B16" s="35" t="s">
        <v>9</v>
      </c>
      <c r="C16" s="36"/>
      <c r="D16" s="2">
        <v>139</v>
      </c>
      <c r="E16" s="2">
        <v>223</v>
      </c>
      <c r="F16" s="2">
        <v>207</v>
      </c>
      <c r="G16" s="2">
        <f t="shared" si="1"/>
        <v>430</v>
      </c>
    </row>
    <row r="17" spans="1:7" ht="15" customHeight="1">
      <c r="A17" s="45"/>
      <c r="B17" s="35" t="s">
        <v>10</v>
      </c>
      <c r="C17" s="36"/>
      <c r="D17" s="2">
        <v>155</v>
      </c>
      <c r="E17" s="2">
        <v>216</v>
      </c>
      <c r="F17" s="2">
        <v>249</v>
      </c>
      <c r="G17" s="2">
        <f t="shared" si="1"/>
        <v>465</v>
      </c>
    </row>
    <row r="18" spans="1:7" ht="15" customHeight="1">
      <c r="A18" s="45"/>
      <c r="B18" s="35" t="s">
        <v>11</v>
      </c>
      <c r="C18" s="36"/>
      <c r="D18" s="2">
        <v>251</v>
      </c>
      <c r="E18" s="2">
        <v>286</v>
      </c>
      <c r="F18" s="2">
        <v>287</v>
      </c>
      <c r="G18" s="2">
        <f t="shared" si="1"/>
        <v>573</v>
      </c>
    </row>
    <row r="19" spans="1:7" ht="15" customHeight="1">
      <c r="A19" s="45"/>
      <c r="B19" s="35" t="s">
        <v>12</v>
      </c>
      <c r="C19" s="36"/>
      <c r="D19" s="2">
        <v>178</v>
      </c>
      <c r="E19" s="2">
        <v>266</v>
      </c>
      <c r="F19" s="2">
        <v>260</v>
      </c>
      <c r="G19" s="2">
        <f t="shared" si="1"/>
        <v>526</v>
      </c>
    </row>
    <row r="20" spans="1:7" ht="15" customHeight="1">
      <c r="A20" s="45"/>
      <c r="B20" s="35" t="s">
        <v>13</v>
      </c>
      <c r="C20" s="36"/>
      <c r="D20" s="2">
        <f>197-D25</f>
        <v>87</v>
      </c>
      <c r="E20" s="2">
        <f>158-E25</f>
        <v>127</v>
      </c>
      <c r="F20" s="2">
        <f>202-F25</f>
        <v>123</v>
      </c>
      <c r="G20" s="2">
        <f t="shared" si="1"/>
        <v>250</v>
      </c>
    </row>
    <row r="21" spans="1:7" ht="15" customHeight="1">
      <c r="A21" s="45"/>
      <c r="B21" s="35" t="s">
        <v>14</v>
      </c>
      <c r="C21" s="36"/>
      <c r="D21" s="2">
        <v>441</v>
      </c>
      <c r="E21" s="2">
        <v>717</v>
      </c>
      <c r="F21" s="2">
        <v>685</v>
      </c>
      <c r="G21" s="2">
        <f t="shared" si="1"/>
        <v>1402</v>
      </c>
    </row>
    <row r="22" spans="1:7" ht="15" customHeight="1">
      <c r="A22" s="45"/>
      <c r="B22" s="35" t="s">
        <v>15</v>
      </c>
      <c r="C22" s="36"/>
      <c r="D22" s="2">
        <v>329</v>
      </c>
      <c r="E22" s="2">
        <v>484</v>
      </c>
      <c r="F22" s="2">
        <v>536</v>
      </c>
      <c r="G22" s="2">
        <f t="shared" si="1"/>
        <v>1020</v>
      </c>
    </row>
    <row r="23" spans="1:7" ht="15" customHeight="1">
      <c r="A23" s="45"/>
      <c r="B23" s="35" t="s">
        <v>16</v>
      </c>
      <c r="C23" s="36"/>
      <c r="D23" s="2">
        <v>385</v>
      </c>
      <c r="E23" s="2">
        <v>580</v>
      </c>
      <c r="F23" s="2">
        <v>512</v>
      </c>
      <c r="G23" s="2">
        <f t="shared" si="1"/>
        <v>1092</v>
      </c>
    </row>
    <row r="24" spans="1:8" ht="15" customHeight="1">
      <c r="A24" s="45"/>
      <c r="B24" s="35" t="s">
        <v>91</v>
      </c>
      <c r="C24" s="36"/>
      <c r="D24" s="2">
        <v>41</v>
      </c>
      <c r="E24" s="2">
        <v>56</v>
      </c>
      <c r="F24" s="2">
        <v>54</v>
      </c>
      <c r="G24" s="2">
        <f t="shared" si="1"/>
        <v>110</v>
      </c>
      <c r="H24" s="9"/>
    </row>
    <row r="25" spans="1:8" ht="15" customHeight="1">
      <c r="A25" s="45"/>
      <c r="B25" s="35" t="s">
        <v>97</v>
      </c>
      <c r="C25" s="36"/>
      <c r="D25" s="17">
        <v>110</v>
      </c>
      <c r="E25" s="17">
        <v>31</v>
      </c>
      <c r="F25" s="17">
        <v>79</v>
      </c>
      <c r="G25" s="17">
        <f t="shared" si="1"/>
        <v>110</v>
      </c>
      <c r="H25" s="9"/>
    </row>
    <row r="26" spans="1:7" ht="15" customHeight="1" thickBot="1">
      <c r="A26" s="45"/>
      <c r="B26" s="51" t="s">
        <v>87</v>
      </c>
      <c r="C26" s="51"/>
      <c r="D26" s="7">
        <f>SUM(D6:D25)</f>
        <v>4069</v>
      </c>
      <c r="E26" s="7">
        <f>SUM(E6:E25)</f>
        <v>5777</v>
      </c>
      <c r="F26" s="7">
        <f>SUM(F6:F25)</f>
        <v>5817</v>
      </c>
      <c r="G26" s="7">
        <f>SUM(G6:G25)</f>
        <v>11594</v>
      </c>
    </row>
    <row r="27" spans="1:7" ht="15" customHeight="1" thickTop="1">
      <c r="A27" s="46" t="s">
        <v>93</v>
      </c>
      <c r="B27" s="49" t="s">
        <v>17</v>
      </c>
      <c r="C27" s="50"/>
      <c r="D27" s="13">
        <v>257</v>
      </c>
      <c r="E27" s="13">
        <v>408</v>
      </c>
      <c r="F27" s="13">
        <v>370</v>
      </c>
      <c r="G27" s="13">
        <f>SUM(E27:F27)</f>
        <v>778</v>
      </c>
    </row>
    <row r="28" spans="1:7" ht="15" customHeight="1">
      <c r="A28" s="45"/>
      <c r="B28" s="35" t="s">
        <v>18</v>
      </c>
      <c r="C28" s="36"/>
      <c r="D28" s="2">
        <v>104</v>
      </c>
      <c r="E28" s="2">
        <v>150</v>
      </c>
      <c r="F28" s="2">
        <v>125</v>
      </c>
      <c r="G28" s="2">
        <f>SUM(E28:F28)</f>
        <v>275</v>
      </c>
    </row>
    <row r="29" spans="1:7" ht="15" customHeight="1">
      <c r="A29" s="45"/>
      <c r="B29" s="35" t="s">
        <v>19</v>
      </c>
      <c r="C29" s="36"/>
      <c r="D29" s="2">
        <v>60</v>
      </c>
      <c r="E29" s="2">
        <v>93</v>
      </c>
      <c r="F29" s="2">
        <v>89</v>
      </c>
      <c r="G29" s="2">
        <f aca="true" t="shared" si="2" ref="G29:G43">SUM(E29:F29)</f>
        <v>182</v>
      </c>
    </row>
    <row r="30" spans="1:7" ht="15" customHeight="1">
      <c r="A30" s="45"/>
      <c r="B30" s="35" t="s">
        <v>20</v>
      </c>
      <c r="C30" s="36"/>
      <c r="D30" s="2">
        <v>220</v>
      </c>
      <c r="E30" s="2">
        <v>333</v>
      </c>
      <c r="F30" s="2">
        <v>281</v>
      </c>
      <c r="G30" s="2">
        <f t="shared" si="2"/>
        <v>614</v>
      </c>
    </row>
    <row r="31" spans="1:7" ht="15" customHeight="1">
      <c r="A31" s="45"/>
      <c r="B31" s="35" t="s">
        <v>21</v>
      </c>
      <c r="C31" s="36"/>
      <c r="D31" s="2">
        <v>52</v>
      </c>
      <c r="E31" s="2">
        <v>64</v>
      </c>
      <c r="F31" s="2">
        <v>61</v>
      </c>
      <c r="G31" s="2">
        <f t="shared" si="2"/>
        <v>125</v>
      </c>
    </row>
    <row r="32" spans="1:7" ht="15" customHeight="1">
      <c r="A32" s="45"/>
      <c r="B32" s="35" t="s">
        <v>22</v>
      </c>
      <c r="C32" s="36"/>
      <c r="D32" s="2">
        <v>134</v>
      </c>
      <c r="E32" s="2">
        <v>192</v>
      </c>
      <c r="F32" s="2">
        <v>189</v>
      </c>
      <c r="G32" s="2">
        <f t="shared" si="2"/>
        <v>381</v>
      </c>
    </row>
    <row r="33" spans="1:7" ht="15" customHeight="1">
      <c r="A33" s="45"/>
      <c r="B33" s="35" t="s">
        <v>23</v>
      </c>
      <c r="C33" s="36"/>
      <c r="D33" s="2">
        <v>211</v>
      </c>
      <c r="E33" s="2">
        <v>301</v>
      </c>
      <c r="F33" s="2">
        <v>290</v>
      </c>
      <c r="G33" s="2">
        <f t="shared" si="2"/>
        <v>591</v>
      </c>
    </row>
    <row r="34" spans="1:7" ht="15" customHeight="1">
      <c r="A34" s="45"/>
      <c r="B34" s="35" t="s">
        <v>24</v>
      </c>
      <c r="C34" s="36"/>
      <c r="D34" s="2">
        <v>251</v>
      </c>
      <c r="E34" s="2">
        <v>366</v>
      </c>
      <c r="F34" s="2">
        <v>355</v>
      </c>
      <c r="G34" s="2">
        <f t="shared" si="2"/>
        <v>721</v>
      </c>
    </row>
    <row r="35" spans="1:7" ht="15" customHeight="1">
      <c r="A35" s="45"/>
      <c r="B35" s="35" t="s">
        <v>25</v>
      </c>
      <c r="C35" s="36"/>
      <c r="D35" s="2">
        <v>177</v>
      </c>
      <c r="E35" s="2">
        <v>241</v>
      </c>
      <c r="F35" s="2">
        <v>251</v>
      </c>
      <c r="G35" s="2">
        <f t="shared" si="2"/>
        <v>492</v>
      </c>
    </row>
    <row r="36" spans="1:7" ht="15" customHeight="1">
      <c r="A36" s="45"/>
      <c r="B36" s="35" t="s">
        <v>26</v>
      </c>
      <c r="C36" s="36"/>
      <c r="D36" s="2">
        <v>155</v>
      </c>
      <c r="E36" s="2">
        <v>258</v>
      </c>
      <c r="F36" s="2">
        <v>245</v>
      </c>
      <c r="G36" s="2">
        <f t="shared" si="2"/>
        <v>503</v>
      </c>
    </row>
    <row r="37" spans="1:7" ht="15" customHeight="1">
      <c r="A37" s="45"/>
      <c r="B37" s="35" t="s">
        <v>27</v>
      </c>
      <c r="C37" s="36"/>
      <c r="D37" s="2">
        <v>147</v>
      </c>
      <c r="E37" s="2">
        <v>140</v>
      </c>
      <c r="F37" s="2">
        <v>128</v>
      </c>
      <c r="G37" s="2">
        <f t="shared" si="2"/>
        <v>268</v>
      </c>
    </row>
    <row r="38" spans="1:7" ht="15" customHeight="1">
      <c r="A38" s="45"/>
      <c r="B38" s="35" t="s">
        <v>28</v>
      </c>
      <c r="C38" s="36"/>
      <c r="D38" s="2">
        <v>33</v>
      </c>
      <c r="E38" s="2">
        <v>36</v>
      </c>
      <c r="F38" s="2">
        <v>12</v>
      </c>
      <c r="G38" s="2">
        <f t="shared" si="2"/>
        <v>48</v>
      </c>
    </row>
    <row r="39" spans="1:7" ht="15" customHeight="1">
      <c r="A39" s="45"/>
      <c r="B39" s="35" t="s">
        <v>29</v>
      </c>
      <c r="C39" s="36"/>
      <c r="D39" s="2">
        <v>33</v>
      </c>
      <c r="E39" s="2">
        <v>31</v>
      </c>
      <c r="F39" s="2">
        <v>2</v>
      </c>
      <c r="G39" s="2">
        <f t="shared" si="2"/>
        <v>33</v>
      </c>
    </row>
    <row r="40" spans="1:7" ht="15" customHeight="1">
      <c r="A40" s="45"/>
      <c r="B40" s="35" t="s">
        <v>30</v>
      </c>
      <c r="C40" s="36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45"/>
      <c r="B41" s="35" t="s">
        <v>31</v>
      </c>
      <c r="C41" s="36"/>
      <c r="D41" s="2">
        <v>69</v>
      </c>
      <c r="E41" s="2">
        <v>18</v>
      </c>
      <c r="F41" s="2">
        <v>51</v>
      </c>
      <c r="G41" s="2">
        <f t="shared" si="2"/>
        <v>69</v>
      </c>
    </row>
    <row r="42" spans="1:7" ht="15" customHeight="1">
      <c r="A42" s="45"/>
      <c r="B42" s="35" t="s">
        <v>32</v>
      </c>
      <c r="C42" s="36"/>
      <c r="D42" s="2">
        <v>55</v>
      </c>
      <c r="E42" s="2">
        <v>99</v>
      </c>
      <c r="F42" s="2">
        <v>102</v>
      </c>
      <c r="G42" s="2">
        <f t="shared" si="2"/>
        <v>201</v>
      </c>
    </row>
    <row r="43" spans="1:7" ht="15" customHeight="1">
      <c r="A43" s="45"/>
      <c r="B43" s="35" t="s">
        <v>33</v>
      </c>
      <c r="C43" s="36"/>
      <c r="D43" s="2">
        <v>46</v>
      </c>
      <c r="E43" s="2">
        <v>61</v>
      </c>
      <c r="F43" s="2">
        <v>63</v>
      </c>
      <c r="G43" s="2">
        <f t="shared" si="2"/>
        <v>124</v>
      </c>
    </row>
    <row r="44" spans="1:7" ht="15" customHeight="1" thickBot="1">
      <c r="A44" s="47"/>
      <c r="B44" s="37" t="s">
        <v>88</v>
      </c>
      <c r="C44" s="37"/>
      <c r="D44" s="6">
        <f>SUM(D27:D43)</f>
        <v>2004</v>
      </c>
      <c r="E44" s="6">
        <f>SUM(E27:E43)</f>
        <v>2791</v>
      </c>
      <c r="F44" s="6">
        <f>SUM(F27:F43)</f>
        <v>2614</v>
      </c>
      <c r="G44" s="6">
        <f>SUM(G27:G43)</f>
        <v>5405</v>
      </c>
    </row>
    <row r="45" spans="1:7" ht="15" customHeight="1" thickTop="1">
      <c r="A45" s="46" t="s">
        <v>94</v>
      </c>
      <c r="B45" s="52" t="s">
        <v>34</v>
      </c>
      <c r="C45" s="52"/>
      <c r="D45" s="13">
        <v>1028</v>
      </c>
      <c r="E45" s="13">
        <v>1538</v>
      </c>
      <c r="F45" s="13">
        <v>1507</v>
      </c>
      <c r="G45" s="13">
        <f>SUM(E45:F45)</f>
        <v>3045</v>
      </c>
    </row>
    <row r="46" spans="1:7" ht="15" customHeight="1">
      <c r="A46" s="45"/>
      <c r="B46" s="48" t="s">
        <v>35</v>
      </c>
      <c r="C46" s="48"/>
      <c r="D46" s="2">
        <f>184-D62</f>
        <v>115</v>
      </c>
      <c r="E46" s="2">
        <f>167-E62</f>
        <v>152</v>
      </c>
      <c r="F46" s="2">
        <f>198-F62</f>
        <v>144</v>
      </c>
      <c r="G46" s="2">
        <f>SUM(E46:F46)</f>
        <v>296</v>
      </c>
    </row>
    <row r="47" spans="1:7" ht="15" customHeight="1">
      <c r="A47" s="45"/>
      <c r="B47" s="48" t="s">
        <v>36</v>
      </c>
      <c r="C47" s="48"/>
      <c r="D47" s="2">
        <v>334</v>
      </c>
      <c r="E47" s="2">
        <v>466</v>
      </c>
      <c r="F47" s="2">
        <v>442</v>
      </c>
      <c r="G47" s="2">
        <f aca="true" t="shared" si="3" ref="G47:G61">SUM(E47:F47)</f>
        <v>908</v>
      </c>
    </row>
    <row r="48" spans="1:7" ht="15" customHeight="1">
      <c r="A48" s="45"/>
      <c r="B48" s="48" t="s">
        <v>37</v>
      </c>
      <c r="C48" s="48"/>
      <c r="D48" s="2">
        <v>160</v>
      </c>
      <c r="E48" s="2">
        <v>242</v>
      </c>
      <c r="F48" s="2">
        <v>236</v>
      </c>
      <c r="G48" s="2">
        <f t="shared" si="3"/>
        <v>478</v>
      </c>
    </row>
    <row r="49" spans="1:7" ht="15" customHeight="1">
      <c r="A49" s="45"/>
      <c r="B49" s="48" t="s">
        <v>38</v>
      </c>
      <c r="C49" s="48"/>
      <c r="D49" s="2">
        <v>219</v>
      </c>
      <c r="E49" s="2">
        <v>322</v>
      </c>
      <c r="F49" s="2">
        <v>315</v>
      </c>
      <c r="G49" s="2">
        <f t="shared" si="3"/>
        <v>637</v>
      </c>
    </row>
    <row r="50" spans="1:7" ht="15" customHeight="1">
      <c r="A50" s="45"/>
      <c r="B50" s="48" t="s">
        <v>39</v>
      </c>
      <c r="C50" s="48"/>
      <c r="D50" s="2">
        <v>300</v>
      </c>
      <c r="E50" s="2">
        <v>446</v>
      </c>
      <c r="F50" s="2">
        <v>421</v>
      </c>
      <c r="G50" s="2">
        <f t="shared" si="3"/>
        <v>867</v>
      </c>
    </row>
    <row r="51" spans="1:7" ht="15" customHeight="1">
      <c r="A51" s="45"/>
      <c r="B51" s="48" t="s">
        <v>40</v>
      </c>
      <c r="C51" s="48"/>
      <c r="D51" s="2">
        <v>95</v>
      </c>
      <c r="E51" s="2">
        <v>136</v>
      </c>
      <c r="F51" s="2">
        <v>128</v>
      </c>
      <c r="G51" s="2">
        <f t="shared" si="3"/>
        <v>264</v>
      </c>
    </row>
    <row r="52" spans="1:7" ht="15" customHeight="1">
      <c r="A52" s="45"/>
      <c r="B52" s="48" t="s">
        <v>41</v>
      </c>
      <c r="C52" s="48"/>
      <c r="D52" s="2">
        <v>131</v>
      </c>
      <c r="E52" s="2">
        <v>173</v>
      </c>
      <c r="F52" s="2">
        <v>186</v>
      </c>
      <c r="G52" s="2">
        <f t="shared" si="3"/>
        <v>359</v>
      </c>
    </row>
    <row r="53" spans="1:7" ht="15" customHeight="1">
      <c r="A53" s="45"/>
      <c r="B53" s="48" t="s">
        <v>42</v>
      </c>
      <c r="C53" s="48"/>
      <c r="D53" s="2">
        <v>66</v>
      </c>
      <c r="E53" s="2">
        <v>95</v>
      </c>
      <c r="F53" s="2">
        <v>85</v>
      </c>
      <c r="G53" s="2">
        <f t="shared" si="3"/>
        <v>180</v>
      </c>
    </row>
    <row r="54" spans="1:7" ht="15" customHeight="1">
      <c r="A54" s="45"/>
      <c r="B54" s="48" t="s">
        <v>43</v>
      </c>
      <c r="C54" s="48"/>
      <c r="D54" s="2">
        <v>144</v>
      </c>
      <c r="E54" s="2">
        <v>206</v>
      </c>
      <c r="F54" s="2">
        <v>203</v>
      </c>
      <c r="G54" s="2">
        <f t="shared" si="3"/>
        <v>409</v>
      </c>
    </row>
    <row r="55" spans="1:7" ht="15" customHeight="1">
      <c r="A55" s="45"/>
      <c r="B55" s="48" t="s">
        <v>44</v>
      </c>
      <c r="C55" s="48"/>
      <c r="D55" s="2">
        <v>190</v>
      </c>
      <c r="E55" s="2">
        <v>263</v>
      </c>
      <c r="F55" s="2">
        <v>257</v>
      </c>
      <c r="G55" s="2">
        <f t="shared" si="3"/>
        <v>520</v>
      </c>
    </row>
    <row r="56" spans="1:7" ht="15" customHeight="1">
      <c r="A56" s="45"/>
      <c r="B56" s="48" t="s">
        <v>45</v>
      </c>
      <c r="C56" s="48"/>
      <c r="D56" s="2">
        <v>502</v>
      </c>
      <c r="E56" s="2">
        <v>676</v>
      </c>
      <c r="F56" s="2">
        <v>678</v>
      </c>
      <c r="G56" s="2">
        <f t="shared" si="3"/>
        <v>1354</v>
      </c>
    </row>
    <row r="57" spans="1:7" ht="15" customHeight="1">
      <c r="A57" s="45"/>
      <c r="B57" s="48" t="s">
        <v>46</v>
      </c>
      <c r="C57" s="48"/>
      <c r="D57" s="2">
        <v>305</v>
      </c>
      <c r="E57" s="2">
        <v>403</v>
      </c>
      <c r="F57" s="2">
        <v>382</v>
      </c>
      <c r="G57" s="2">
        <f t="shared" si="3"/>
        <v>785</v>
      </c>
    </row>
    <row r="58" spans="1:7" ht="15" customHeight="1">
      <c r="A58" s="45"/>
      <c r="B58" s="48" t="s">
        <v>47</v>
      </c>
      <c r="C58" s="48"/>
      <c r="D58" s="2">
        <v>168</v>
      </c>
      <c r="E58" s="2">
        <v>258</v>
      </c>
      <c r="F58" s="2">
        <v>287</v>
      </c>
      <c r="G58" s="2">
        <f t="shared" si="3"/>
        <v>545</v>
      </c>
    </row>
    <row r="59" spans="1:7" ht="15" customHeight="1">
      <c r="A59" s="45"/>
      <c r="B59" s="48" t="s">
        <v>48</v>
      </c>
      <c r="C59" s="48"/>
      <c r="D59" s="2">
        <v>97</v>
      </c>
      <c r="E59" s="2">
        <v>168</v>
      </c>
      <c r="F59" s="2">
        <v>170</v>
      </c>
      <c r="G59" s="2">
        <f t="shared" si="3"/>
        <v>338</v>
      </c>
    </row>
    <row r="60" spans="1:7" ht="15" customHeight="1">
      <c r="A60" s="45"/>
      <c r="B60" s="48" t="s">
        <v>49</v>
      </c>
      <c r="C60" s="48"/>
      <c r="D60" s="2">
        <v>55</v>
      </c>
      <c r="E60" s="2">
        <v>105</v>
      </c>
      <c r="F60" s="2">
        <v>100</v>
      </c>
      <c r="G60" s="2">
        <f t="shared" si="3"/>
        <v>205</v>
      </c>
    </row>
    <row r="61" spans="1:7" ht="15" customHeight="1">
      <c r="A61" s="45"/>
      <c r="B61" s="48" t="s">
        <v>50</v>
      </c>
      <c r="C61" s="48"/>
      <c r="D61" s="2">
        <v>81</v>
      </c>
      <c r="E61" s="2">
        <v>77</v>
      </c>
      <c r="F61" s="2">
        <v>4</v>
      </c>
      <c r="G61" s="2">
        <f t="shared" si="3"/>
        <v>81</v>
      </c>
    </row>
    <row r="62" spans="1:7" ht="15" customHeight="1">
      <c r="A62" s="45"/>
      <c r="B62" s="48" t="s">
        <v>109</v>
      </c>
      <c r="C62" s="48"/>
      <c r="D62" s="2">
        <v>69</v>
      </c>
      <c r="E62" s="2">
        <v>15</v>
      </c>
      <c r="F62" s="2">
        <v>54</v>
      </c>
      <c r="G62" s="2">
        <f>SUM(E62:F62)</f>
        <v>69</v>
      </c>
    </row>
    <row r="63" spans="1:7" ht="15" customHeight="1" thickBot="1">
      <c r="A63" s="47"/>
      <c r="B63" s="37" t="s">
        <v>89</v>
      </c>
      <c r="C63" s="37"/>
      <c r="D63" s="6">
        <f>SUM(D45:D62)</f>
        <v>4059</v>
      </c>
      <c r="E63" s="6">
        <f>SUM(E45:E62)</f>
        <v>5741</v>
      </c>
      <c r="F63" s="6">
        <f>SUM(F45:F62)</f>
        <v>5599</v>
      </c>
      <c r="G63" s="6">
        <f>SUM(G45:G62)</f>
        <v>11340</v>
      </c>
    </row>
    <row r="64" spans="1:7" ht="15" customHeight="1" thickTop="1">
      <c r="A64" s="46" t="s">
        <v>95</v>
      </c>
      <c r="B64" s="49" t="s">
        <v>51</v>
      </c>
      <c r="C64" s="50"/>
      <c r="D64" s="13">
        <v>61</v>
      </c>
      <c r="E64" s="13">
        <v>81</v>
      </c>
      <c r="F64" s="13">
        <v>77</v>
      </c>
      <c r="G64" s="13">
        <f>SUM(E64:F64)</f>
        <v>158</v>
      </c>
    </row>
    <row r="65" spans="1:7" ht="15" customHeight="1">
      <c r="A65" s="45"/>
      <c r="B65" s="35" t="s">
        <v>52</v>
      </c>
      <c r="C65" s="36"/>
      <c r="D65" s="2">
        <v>108</v>
      </c>
      <c r="E65" s="2">
        <v>161</v>
      </c>
      <c r="F65" s="2">
        <v>155</v>
      </c>
      <c r="G65" s="2">
        <f>SUM(E65:F65)</f>
        <v>316</v>
      </c>
    </row>
    <row r="66" spans="1:7" ht="15" customHeight="1">
      <c r="A66" s="45"/>
      <c r="B66" s="35" t="s">
        <v>53</v>
      </c>
      <c r="C66" s="36"/>
      <c r="D66" s="2">
        <v>111</v>
      </c>
      <c r="E66" s="2">
        <v>173</v>
      </c>
      <c r="F66" s="2">
        <v>178</v>
      </c>
      <c r="G66" s="2">
        <f aca="true" t="shared" si="4" ref="G66:G90">SUM(E66:F66)</f>
        <v>351</v>
      </c>
    </row>
    <row r="67" spans="1:7" ht="15" customHeight="1">
      <c r="A67" s="45"/>
      <c r="B67" s="35" t="s">
        <v>54</v>
      </c>
      <c r="C67" s="36"/>
      <c r="D67" s="2">
        <v>192</v>
      </c>
      <c r="E67" s="2">
        <v>297</v>
      </c>
      <c r="F67" s="2">
        <v>271</v>
      </c>
      <c r="G67" s="2">
        <f t="shared" si="4"/>
        <v>568</v>
      </c>
    </row>
    <row r="68" spans="1:7" ht="15" customHeight="1">
      <c r="A68" s="45"/>
      <c r="B68" s="35" t="s">
        <v>55</v>
      </c>
      <c r="C68" s="36"/>
      <c r="D68" s="2">
        <v>157</v>
      </c>
      <c r="E68" s="2">
        <v>241</v>
      </c>
      <c r="F68" s="2">
        <v>227</v>
      </c>
      <c r="G68" s="2">
        <f t="shared" si="4"/>
        <v>468</v>
      </c>
    </row>
    <row r="69" spans="1:7" ht="15" customHeight="1">
      <c r="A69" s="45"/>
      <c r="B69" s="35" t="s">
        <v>56</v>
      </c>
      <c r="C69" s="36"/>
      <c r="D69" s="2">
        <v>118</v>
      </c>
      <c r="E69" s="2">
        <v>142</v>
      </c>
      <c r="F69" s="2">
        <v>131</v>
      </c>
      <c r="G69" s="2">
        <f t="shared" si="4"/>
        <v>273</v>
      </c>
    </row>
    <row r="70" spans="1:7" ht="15" customHeight="1">
      <c r="A70" s="45"/>
      <c r="B70" s="35" t="s">
        <v>57</v>
      </c>
      <c r="C70" s="36"/>
      <c r="D70" s="2">
        <v>157</v>
      </c>
      <c r="E70" s="2">
        <v>254</v>
      </c>
      <c r="F70" s="2">
        <v>221</v>
      </c>
      <c r="G70" s="2">
        <f t="shared" si="4"/>
        <v>475</v>
      </c>
    </row>
    <row r="71" spans="1:7" ht="15" customHeight="1">
      <c r="A71" s="45"/>
      <c r="B71" s="35" t="s">
        <v>58</v>
      </c>
      <c r="C71" s="36"/>
      <c r="D71" s="2">
        <v>170</v>
      </c>
      <c r="E71" s="2">
        <v>277</v>
      </c>
      <c r="F71" s="2">
        <v>290</v>
      </c>
      <c r="G71" s="2">
        <f t="shared" si="4"/>
        <v>567</v>
      </c>
    </row>
    <row r="72" spans="1:7" ht="15" customHeight="1">
      <c r="A72" s="45"/>
      <c r="B72" s="35" t="s">
        <v>59</v>
      </c>
      <c r="C72" s="36"/>
      <c r="D72" s="2">
        <v>215</v>
      </c>
      <c r="E72" s="2">
        <v>355</v>
      </c>
      <c r="F72" s="2">
        <v>329</v>
      </c>
      <c r="G72" s="2">
        <f t="shared" si="4"/>
        <v>684</v>
      </c>
    </row>
    <row r="73" spans="1:7" ht="15" customHeight="1">
      <c r="A73" s="45"/>
      <c r="B73" s="35" t="s">
        <v>60</v>
      </c>
      <c r="C73" s="36"/>
      <c r="D73" s="2">
        <v>164</v>
      </c>
      <c r="E73" s="2">
        <v>259</v>
      </c>
      <c r="F73" s="2">
        <v>271</v>
      </c>
      <c r="G73" s="2">
        <f t="shared" si="4"/>
        <v>530</v>
      </c>
    </row>
    <row r="74" spans="1:7" ht="15" customHeight="1">
      <c r="A74" s="45"/>
      <c r="B74" s="35" t="s">
        <v>61</v>
      </c>
      <c r="C74" s="36"/>
      <c r="D74" s="2">
        <v>93</v>
      </c>
      <c r="E74" s="2">
        <v>157</v>
      </c>
      <c r="F74" s="2">
        <v>141</v>
      </c>
      <c r="G74" s="2">
        <f t="shared" si="4"/>
        <v>298</v>
      </c>
    </row>
    <row r="75" spans="1:7" ht="15" customHeight="1">
      <c r="A75" s="45"/>
      <c r="B75" s="35" t="s">
        <v>62</v>
      </c>
      <c r="C75" s="36"/>
      <c r="D75" s="2">
        <v>57</v>
      </c>
      <c r="E75" s="2">
        <v>98</v>
      </c>
      <c r="F75" s="2">
        <v>83</v>
      </c>
      <c r="G75" s="2">
        <f t="shared" si="4"/>
        <v>181</v>
      </c>
    </row>
    <row r="76" spans="1:7" ht="15" customHeight="1">
      <c r="A76" s="45"/>
      <c r="B76" s="35" t="s">
        <v>63</v>
      </c>
      <c r="C76" s="36"/>
      <c r="D76" s="2">
        <v>127</v>
      </c>
      <c r="E76" s="2">
        <v>196</v>
      </c>
      <c r="F76" s="2">
        <v>184</v>
      </c>
      <c r="G76" s="2">
        <f t="shared" si="4"/>
        <v>380</v>
      </c>
    </row>
    <row r="77" spans="1:7" ht="15" customHeight="1">
      <c r="A77" s="45"/>
      <c r="B77" s="35" t="s">
        <v>64</v>
      </c>
      <c r="C77" s="36"/>
      <c r="D77" s="2">
        <v>279</v>
      </c>
      <c r="E77" s="2">
        <v>427</v>
      </c>
      <c r="F77" s="2">
        <v>448</v>
      </c>
      <c r="G77" s="2">
        <f t="shared" si="4"/>
        <v>875</v>
      </c>
    </row>
    <row r="78" spans="1:7" ht="15" customHeight="1">
      <c r="A78" s="45"/>
      <c r="B78" s="35" t="s">
        <v>65</v>
      </c>
      <c r="C78" s="36"/>
      <c r="D78" s="2">
        <v>683</v>
      </c>
      <c r="E78" s="2">
        <v>989</v>
      </c>
      <c r="F78" s="2">
        <v>1012</v>
      </c>
      <c r="G78" s="2">
        <f t="shared" si="4"/>
        <v>2001</v>
      </c>
    </row>
    <row r="79" spans="1:7" ht="15" customHeight="1">
      <c r="A79" s="45"/>
      <c r="B79" s="35" t="s">
        <v>66</v>
      </c>
      <c r="C79" s="36"/>
      <c r="D79" s="2">
        <v>214</v>
      </c>
      <c r="E79" s="2">
        <v>349</v>
      </c>
      <c r="F79" s="2">
        <v>328</v>
      </c>
      <c r="G79" s="2">
        <f t="shared" si="4"/>
        <v>677</v>
      </c>
    </row>
    <row r="80" spans="1:7" ht="15" customHeight="1">
      <c r="A80" s="45"/>
      <c r="B80" s="35" t="s">
        <v>67</v>
      </c>
      <c r="C80" s="36"/>
      <c r="D80" s="2">
        <v>144</v>
      </c>
      <c r="E80" s="2">
        <v>214</v>
      </c>
      <c r="F80" s="2">
        <v>203</v>
      </c>
      <c r="G80" s="2">
        <f t="shared" si="4"/>
        <v>417</v>
      </c>
    </row>
    <row r="81" spans="1:7" ht="15" customHeight="1">
      <c r="A81" s="45"/>
      <c r="B81" s="35" t="s">
        <v>68</v>
      </c>
      <c r="C81" s="36"/>
      <c r="D81" s="2">
        <v>265</v>
      </c>
      <c r="E81" s="2">
        <v>426</v>
      </c>
      <c r="F81" s="2">
        <v>407</v>
      </c>
      <c r="G81" s="2">
        <f t="shared" si="4"/>
        <v>833</v>
      </c>
    </row>
    <row r="82" spans="1:7" ht="15" customHeight="1">
      <c r="A82" s="45"/>
      <c r="B82" s="35" t="s">
        <v>69</v>
      </c>
      <c r="C82" s="36"/>
      <c r="D82" s="2">
        <v>110</v>
      </c>
      <c r="E82" s="2">
        <v>178</v>
      </c>
      <c r="F82" s="2">
        <v>164</v>
      </c>
      <c r="G82" s="2">
        <f t="shared" si="4"/>
        <v>342</v>
      </c>
    </row>
    <row r="83" spans="1:7" ht="15" customHeight="1">
      <c r="A83" s="45"/>
      <c r="B83" s="35" t="s">
        <v>70</v>
      </c>
      <c r="C83" s="36"/>
      <c r="D83" s="2">
        <v>81</v>
      </c>
      <c r="E83" s="2">
        <v>123</v>
      </c>
      <c r="F83" s="2">
        <v>130</v>
      </c>
      <c r="G83" s="2">
        <f t="shared" si="4"/>
        <v>253</v>
      </c>
    </row>
    <row r="84" spans="1:7" ht="15" customHeight="1">
      <c r="A84" s="45"/>
      <c r="B84" s="35" t="s">
        <v>71</v>
      </c>
      <c r="C84" s="36"/>
      <c r="D84" s="2">
        <v>121</v>
      </c>
      <c r="E84" s="2">
        <v>203</v>
      </c>
      <c r="F84" s="2">
        <v>216</v>
      </c>
      <c r="G84" s="2">
        <f t="shared" si="4"/>
        <v>419</v>
      </c>
    </row>
    <row r="85" spans="1:7" ht="15" customHeight="1">
      <c r="A85" s="45"/>
      <c r="B85" s="35" t="s">
        <v>72</v>
      </c>
      <c r="C85" s="36"/>
      <c r="D85" s="2">
        <v>73</v>
      </c>
      <c r="E85" s="2">
        <v>118</v>
      </c>
      <c r="F85" s="2">
        <v>136</v>
      </c>
      <c r="G85" s="2">
        <f t="shared" si="4"/>
        <v>254</v>
      </c>
    </row>
    <row r="86" spans="1:7" ht="15" customHeight="1">
      <c r="A86" s="45"/>
      <c r="B86" s="35" t="s">
        <v>73</v>
      </c>
      <c r="C86" s="36"/>
      <c r="D86" s="2">
        <v>158</v>
      </c>
      <c r="E86" s="2">
        <v>291</v>
      </c>
      <c r="F86" s="2">
        <v>299</v>
      </c>
      <c r="G86" s="2">
        <f t="shared" si="4"/>
        <v>590</v>
      </c>
    </row>
    <row r="87" spans="1:7" ht="15" customHeight="1">
      <c r="A87" s="45"/>
      <c r="B87" s="35" t="s">
        <v>74</v>
      </c>
      <c r="C87" s="36"/>
      <c r="D87" s="2">
        <v>102</v>
      </c>
      <c r="E87" s="2">
        <v>186</v>
      </c>
      <c r="F87" s="2">
        <v>186</v>
      </c>
      <c r="G87" s="2">
        <f t="shared" si="4"/>
        <v>372</v>
      </c>
    </row>
    <row r="88" spans="1:7" ht="15" customHeight="1">
      <c r="A88" s="45"/>
      <c r="B88" s="35" t="s">
        <v>75</v>
      </c>
      <c r="C88" s="36"/>
      <c r="D88" s="2">
        <v>59</v>
      </c>
      <c r="E88" s="2">
        <v>27</v>
      </c>
      <c r="F88" s="2">
        <v>32</v>
      </c>
      <c r="G88" s="2">
        <f t="shared" si="4"/>
        <v>59</v>
      </c>
    </row>
    <row r="89" spans="1:7" ht="15" customHeight="1">
      <c r="A89" s="45"/>
      <c r="B89" s="35" t="s">
        <v>76</v>
      </c>
      <c r="C89" s="36"/>
      <c r="D89" s="2">
        <v>100</v>
      </c>
      <c r="E89" s="2">
        <v>36</v>
      </c>
      <c r="F89" s="2">
        <v>64</v>
      </c>
      <c r="G89" s="2">
        <f t="shared" si="4"/>
        <v>100</v>
      </c>
    </row>
    <row r="90" spans="1:7" ht="15" customHeight="1">
      <c r="A90" s="45"/>
      <c r="B90" s="35" t="s">
        <v>77</v>
      </c>
      <c r="C90" s="36"/>
      <c r="D90" s="2">
        <v>53</v>
      </c>
      <c r="E90" s="2">
        <v>32</v>
      </c>
      <c r="F90" s="2">
        <v>21</v>
      </c>
      <c r="G90" s="2">
        <f t="shared" si="4"/>
        <v>53</v>
      </c>
    </row>
    <row r="91" spans="1:7" ht="15" customHeight="1" thickBot="1">
      <c r="A91" s="47"/>
      <c r="B91" s="37" t="s">
        <v>90</v>
      </c>
      <c r="C91" s="37"/>
      <c r="D91" s="6">
        <f>SUM(D64:D90)</f>
        <v>4172</v>
      </c>
      <c r="E91" s="6">
        <f>SUM(E64:E90)</f>
        <v>6290</v>
      </c>
      <c r="F91" s="6">
        <f>SUM(F64:F90)</f>
        <v>6204</v>
      </c>
      <c r="G91" s="6">
        <f>SUM(G64:G90)</f>
        <v>12494</v>
      </c>
    </row>
    <row r="92" spans="1:7" ht="15" customHeight="1" thickBot="1" thickTop="1">
      <c r="A92" s="10"/>
      <c r="B92" s="38" t="s">
        <v>96</v>
      </c>
      <c r="C92" s="39"/>
      <c r="D92" s="8">
        <f>SUM(D6:D25,D27:D43,D45:D62,D64:D90)</f>
        <v>14304</v>
      </c>
      <c r="E92" s="8">
        <f>SUM(E6:E25,E27:E43,E45:E62,E64:E90)</f>
        <v>20599</v>
      </c>
      <c r="F92" s="8">
        <f>SUM(F6:F25,F27:F43,F45:F62,F64:F90)</f>
        <v>20234</v>
      </c>
      <c r="G92" s="8">
        <f>SUM(G6:G25,G27:G43,G45:G62,G64:G90)</f>
        <v>40833</v>
      </c>
    </row>
    <row r="93" spans="4:7" ht="15" customHeight="1" thickTop="1">
      <c r="D93" s="9"/>
      <c r="E93" s="9"/>
      <c r="F93" s="9"/>
      <c r="G93" s="9"/>
    </row>
    <row r="94" spans="4:7" ht="15" customHeight="1">
      <c r="D94" s="9"/>
      <c r="E94" s="9"/>
      <c r="F94" s="9"/>
      <c r="G94" s="9"/>
    </row>
    <row r="95" ht="15" customHeight="1"/>
    <row r="96" spans="2:7" ht="15" customHeight="1">
      <c r="B96" s="59" t="s">
        <v>105</v>
      </c>
      <c r="C96" s="59"/>
      <c r="D96" s="59"/>
      <c r="E96" s="59"/>
      <c r="F96" s="59"/>
      <c r="G96" s="59"/>
    </row>
    <row r="97" spans="2:7" ht="15" customHeight="1">
      <c r="B97" s="60"/>
      <c r="C97" s="60"/>
      <c r="D97" s="60"/>
      <c r="E97" s="60"/>
      <c r="F97" s="60"/>
      <c r="G97" s="60"/>
    </row>
    <row r="98" spans="1:7" ht="15" customHeight="1">
      <c r="A98" s="20"/>
      <c r="B98" s="40" t="s">
        <v>98</v>
      </c>
      <c r="C98" s="41"/>
      <c r="D98" s="42"/>
      <c r="E98" s="19" t="s">
        <v>80</v>
      </c>
      <c r="F98" s="19" t="s">
        <v>81</v>
      </c>
      <c r="G98" s="19" t="s">
        <v>82</v>
      </c>
    </row>
    <row r="99" spans="1:7" ht="15" customHeight="1">
      <c r="A99" s="21"/>
      <c r="B99" s="43" t="s">
        <v>99</v>
      </c>
      <c r="C99" s="43"/>
      <c r="D99" s="18">
        <v>19</v>
      </c>
      <c r="E99" s="25"/>
      <c r="F99" s="25"/>
      <c r="G99" s="25"/>
    </row>
    <row r="100" spans="1:7" ht="15" customHeight="1" thickBot="1">
      <c r="A100" s="21"/>
      <c r="B100" s="33" t="s">
        <v>100</v>
      </c>
      <c r="C100" s="33"/>
      <c r="D100" s="11">
        <v>61</v>
      </c>
      <c r="E100" s="62"/>
      <c r="F100" s="62"/>
      <c r="G100" s="62"/>
    </row>
    <row r="101" spans="1:7" ht="15" customHeight="1" thickBot="1" thickTop="1">
      <c r="A101" s="12"/>
      <c r="B101" s="61" t="s">
        <v>83</v>
      </c>
      <c r="C101" s="61"/>
      <c r="D101" s="12">
        <f>SUM(D99:D100)</f>
        <v>80</v>
      </c>
      <c r="E101" s="12">
        <v>41</v>
      </c>
      <c r="F101" s="12">
        <v>58</v>
      </c>
      <c r="G101" s="12">
        <f>SUM(E101:F101)</f>
        <v>99</v>
      </c>
    </row>
    <row r="102" ht="14.25" thickTop="1"/>
  </sheetData>
  <sheetProtection sheet="1"/>
  <mergeCells count="104"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7:A4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5:A6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A9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101:C101"/>
    <mergeCell ref="B91:C91"/>
    <mergeCell ref="B92:C92"/>
    <mergeCell ref="B96:G97"/>
    <mergeCell ref="B98:D98"/>
    <mergeCell ref="B99:C99"/>
    <mergeCell ref="E99:E100"/>
    <mergeCell ref="F99:F100"/>
    <mergeCell ref="G99:G100"/>
    <mergeCell ref="B100:C10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130" zoomScaleNormal="130" zoomScalePageLayoutView="0" workbookViewId="0" topLeftCell="A94">
      <selection activeCell="E108" sqref="E108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54" t="s">
        <v>115</v>
      </c>
      <c r="G1" s="55"/>
    </row>
    <row r="2" spans="1:7" ht="13.5" customHeight="1">
      <c r="A2" s="56" t="s">
        <v>86</v>
      </c>
      <c r="B2" s="56"/>
      <c r="C2" s="56"/>
      <c r="D2" s="56"/>
      <c r="E2" s="56"/>
      <c r="F2" s="56"/>
      <c r="G2" s="56"/>
    </row>
    <row r="3" spans="1:8" ht="13.5" customHeight="1">
      <c r="A3" s="56"/>
      <c r="B3" s="56"/>
      <c r="C3" s="56"/>
      <c r="D3" s="56"/>
      <c r="E3" s="56"/>
      <c r="F3" s="56"/>
      <c r="G3" s="56"/>
      <c r="H3" s="24"/>
    </row>
    <row r="4" spans="2:7" ht="16.5" customHeight="1">
      <c r="B4" s="57"/>
      <c r="C4" s="57"/>
      <c r="D4" s="4"/>
      <c r="E4" s="58" t="s">
        <v>85</v>
      </c>
      <c r="F4" s="58"/>
      <c r="G4" s="58"/>
    </row>
    <row r="5" spans="1:7" ht="15" customHeight="1">
      <c r="A5" s="5"/>
      <c r="B5" s="53" t="s">
        <v>78</v>
      </c>
      <c r="C5" s="53"/>
      <c r="D5" s="1" t="s">
        <v>79</v>
      </c>
      <c r="E5" s="1" t="s">
        <v>80</v>
      </c>
      <c r="F5" s="1" t="s">
        <v>81</v>
      </c>
      <c r="G5" s="1" t="s">
        <v>82</v>
      </c>
    </row>
    <row r="6" spans="1:7" ht="15" customHeight="1">
      <c r="A6" s="44" t="s">
        <v>92</v>
      </c>
      <c r="B6" s="35" t="s">
        <v>101</v>
      </c>
      <c r="C6" s="36"/>
      <c r="D6" s="2">
        <v>457</v>
      </c>
      <c r="E6" s="2">
        <v>685</v>
      </c>
      <c r="F6" s="2">
        <v>707</v>
      </c>
      <c r="G6" s="2">
        <f aca="true" t="shared" si="0" ref="G6:G13">SUM(E6:F6)</f>
        <v>1392</v>
      </c>
    </row>
    <row r="7" spans="1:7" ht="15" customHeight="1">
      <c r="A7" s="45"/>
      <c r="B7" s="35" t="s">
        <v>0</v>
      </c>
      <c r="C7" s="36"/>
      <c r="D7" s="2">
        <v>139</v>
      </c>
      <c r="E7" s="2">
        <v>189</v>
      </c>
      <c r="F7" s="2">
        <v>191</v>
      </c>
      <c r="G7" s="2">
        <f t="shared" si="0"/>
        <v>380</v>
      </c>
    </row>
    <row r="8" spans="1:7" ht="15" customHeight="1">
      <c r="A8" s="45"/>
      <c r="B8" s="35" t="s">
        <v>1</v>
      </c>
      <c r="C8" s="36"/>
      <c r="D8" s="2">
        <v>88</v>
      </c>
      <c r="E8" s="2">
        <v>109</v>
      </c>
      <c r="F8" s="2">
        <v>116</v>
      </c>
      <c r="G8" s="2">
        <f t="shared" si="0"/>
        <v>225</v>
      </c>
    </row>
    <row r="9" spans="1:7" ht="15" customHeight="1">
      <c r="A9" s="45"/>
      <c r="B9" s="35" t="s">
        <v>2</v>
      </c>
      <c r="C9" s="36"/>
      <c r="D9" s="2">
        <v>318</v>
      </c>
      <c r="E9" s="2">
        <v>416</v>
      </c>
      <c r="F9" s="2">
        <v>467</v>
      </c>
      <c r="G9" s="2">
        <f t="shared" si="0"/>
        <v>883</v>
      </c>
    </row>
    <row r="10" spans="1:7" ht="15" customHeight="1">
      <c r="A10" s="45"/>
      <c r="B10" s="35" t="s">
        <v>3</v>
      </c>
      <c r="C10" s="36"/>
      <c r="D10" s="2">
        <v>80</v>
      </c>
      <c r="E10" s="2">
        <v>99</v>
      </c>
      <c r="F10" s="2">
        <v>102</v>
      </c>
      <c r="G10" s="2">
        <f t="shared" si="0"/>
        <v>201</v>
      </c>
    </row>
    <row r="11" spans="1:7" ht="15" customHeight="1">
      <c r="A11" s="45"/>
      <c r="B11" s="35" t="s">
        <v>4</v>
      </c>
      <c r="C11" s="36"/>
      <c r="D11" s="2">
        <v>82</v>
      </c>
      <c r="E11" s="2">
        <v>112</v>
      </c>
      <c r="F11" s="2">
        <v>98</v>
      </c>
      <c r="G11" s="2">
        <f t="shared" si="0"/>
        <v>210</v>
      </c>
    </row>
    <row r="12" spans="1:7" ht="15" customHeight="1">
      <c r="A12" s="45"/>
      <c r="B12" s="35" t="s">
        <v>5</v>
      </c>
      <c r="C12" s="36"/>
      <c r="D12" s="2">
        <v>81</v>
      </c>
      <c r="E12" s="2">
        <v>123</v>
      </c>
      <c r="F12" s="2">
        <v>130</v>
      </c>
      <c r="G12" s="2">
        <f t="shared" si="0"/>
        <v>253</v>
      </c>
    </row>
    <row r="13" spans="1:7" ht="15" customHeight="1">
      <c r="A13" s="45"/>
      <c r="B13" s="35" t="s">
        <v>6</v>
      </c>
      <c r="C13" s="36"/>
      <c r="D13" s="2">
        <v>325</v>
      </c>
      <c r="E13" s="2">
        <v>462</v>
      </c>
      <c r="F13" s="2">
        <v>466</v>
      </c>
      <c r="G13" s="2">
        <f t="shared" si="0"/>
        <v>928</v>
      </c>
    </row>
    <row r="14" spans="1:7" ht="15" customHeight="1">
      <c r="A14" s="45"/>
      <c r="B14" s="35" t="s">
        <v>7</v>
      </c>
      <c r="C14" s="36"/>
      <c r="D14" s="2">
        <v>167</v>
      </c>
      <c r="E14" s="2">
        <v>281</v>
      </c>
      <c r="F14" s="2">
        <v>240</v>
      </c>
      <c r="G14" s="2">
        <f aca="true" t="shared" si="1" ref="G14:G25">SUM(E14:F14)</f>
        <v>521</v>
      </c>
    </row>
    <row r="15" spans="1:7" ht="15" customHeight="1">
      <c r="A15" s="45"/>
      <c r="B15" s="35" t="s">
        <v>8</v>
      </c>
      <c r="C15" s="36"/>
      <c r="D15" s="2">
        <v>225</v>
      </c>
      <c r="E15" s="2">
        <v>314</v>
      </c>
      <c r="F15" s="2">
        <v>323</v>
      </c>
      <c r="G15" s="2">
        <f t="shared" si="1"/>
        <v>637</v>
      </c>
    </row>
    <row r="16" spans="1:7" ht="15" customHeight="1">
      <c r="A16" s="45"/>
      <c r="B16" s="35" t="s">
        <v>9</v>
      </c>
      <c r="C16" s="36"/>
      <c r="D16" s="2">
        <v>137</v>
      </c>
      <c r="E16" s="2">
        <v>221</v>
      </c>
      <c r="F16" s="2">
        <v>205</v>
      </c>
      <c r="G16" s="2">
        <f t="shared" si="1"/>
        <v>426</v>
      </c>
    </row>
    <row r="17" spans="1:7" ht="15" customHeight="1">
      <c r="A17" s="45"/>
      <c r="B17" s="35" t="s">
        <v>10</v>
      </c>
      <c r="C17" s="36"/>
      <c r="D17" s="2">
        <v>155</v>
      </c>
      <c r="E17" s="2">
        <v>216</v>
      </c>
      <c r="F17" s="2">
        <v>250</v>
      </c>
      <c r="G17" s="2">
        <f t="shared" si="1"/>
        <v>466</v>
      </c>
    </row>
    <row r="18" spans="1:7" ht="15" customHeight="1">
      <c r="A18" s="45"/>
      <c r="B18" s="35" t="s">
        <v>11</v>
      </c>
      <c r="C18" s="36"/>
      <c r="D18" s="2">
        <v>255</v>
      </c>
      <c r="E18" s="2">
        <v>293</v>
      </c>
      <c r="F18" s="2">
        <v>290</v>
      </c>
      <c r="G18" s="2">
        <f t="shared" si="1"/>
        <v>583</v>
      </c>
    </row>
    <row r="19" spans="1:7" ht="15" customHeight="1">
      <c r="A19" s="45"/>
      <c r="B19" s="35" t="s">
        <v>12</v>
      </c>
      <c r="C19" s="36"/>
      <c r="D19" s="2">
        <v>181</v>
      </c>
      <c r="E19" s="2">
        <v>269</v>
      </c>
      <c r="F19" s="2">
        <v>262</v>
      </c>
      <c r="G19" s="2">
        <f t="shared" si="1"/>
        <v>531</v>
      </c>
    </row>
    <row r="20" spans="1:7" ht="15" customHeight="1">
      <c r="A20" s="45"/>
      <c r="B20" s="35" t="s">
        <v>13</v>
      </c>
      <c r="C20" s="36"/>
      <c r="D20" s="2">
        <f>195-D25</f>
        <v>87</v>
      </c>
      <c r="E20" s="2">
        <f>157-E25</f>
        <v>127</v>
      </c>
      <c r="F20" s="2">
        <f>201-F25</f>
        <v>123</v>
      </c>
      <c r="G20" s="2">
        <f t="shared" si="1"/>
        <v>250</v>
      </c>
    </row>
    <row r="21" spans="1:7" ht="15" customHeight="1">
      <c r="A21" s="45"/>
      <c r="B21" s="35" t="s">
        <v>14</v>
      </c>
      <c r="C21" s="36"/>
      <c r="D21" s="2">
        <v>439</v>
      </c>
      <c r="E21" s="2">
        <v>717</v>
      </c>
      <c r="F21" s="2">
        <v>685</v>
      </c>
      <c r="G21" s="2">
        <f t="shared" si="1"/>
        <v>1402</v>
      </c>
    </row>
    <row r="22" spans="1:7" ht="15" customHeight="1">
      <c r="A22" s="45"/>
      <c r="B22" s="35" t="s">
        <v>15</v>
      </c>
      <c r="C22" s="36"/>
      <c r="D22" s="2">
        <v>329</v>
      </c>
      <c r="E22" s="2">
        <v>485</v>
      </c>
      <c r="F22" s="2">
        <v>539</v>
      </c>
      <c r="G22" s="2">
        <f t="shared" si="1"/>
        <v>1024</v>
      </c>
    </row>
    <row r="23" spans="1:7" ht="15" customHeight="1">
      <c r="A23" s="45"/>
      <c r="B23" s="35" t="s">
        <v>16</v>
      </c>
      <c r="C23" s="36"/>
      <c r="D23" s="2">
        <v>384</v>
      </c>
      <c r="E23" s="2">
        <v>580</v>
      </c>
      <c r="F23" s="2">
        <v>510</v>
      </c>
      <c r="G23" s="2">
        <f t="shared" si="1"/>
        <v>1090</v>
      </c>
    </row>
    <row r="24" spans="1:8" ht="15" customHeight="1">
      <c r="A24" s="45"/>
      <c r="B24" s="35" t="s">
        <v>91</v>
      </c>
      <c r="C24" s="36"/>
      <c r="D24" s="2">
        <v>41</v>
      </c>
      <c r="E24" s="2">
        <v>57</v>
      </c>
      <c r="F24" s="2">
        <v>54</v>
      </c>
      <c r="G24" s="2">
        <f t="shared" si="1"/>
        <v>111</v>
      </c>
      <c r="H24" s="9"/>
    </row>
    <row r="25" spans="1:8" ht="15" customHeight="1">
      <c r="A25" s="45"/>
      <c r="B25" s="35" t="s">
        <v>97</v>
      </c>
      <c r="C25" s="36"/>
      <c r="D25" s="17">
        <v>108</v>
      </c>
      <c r="E25" s="17">
        <v>30</v>
      </c>
      <c r="F25" s="17">
        <v>78</v>
      </c>
      <c r="G25" s="17">
        <f t="shared" si="1"/>
        <v>108</v>
      </c>
      <c r="H25" s="9"/>
    </row>
    <row r="26" spans="1:7" ht="15" customHeight="1" thickBot="1">
      <c r="A26" s="45"/>
      <c r="B26" s="51" t="s">
        <v>87</v>
      </c>
      <c r="C26" s="51"/>
      <c r="D26" s="7">
        <f>SUM(D6:D25)</f>
        <v>4078</v>
      </c>
      <c r="E26" s="7">
        <f>SUM(E6:E25)</f>
        <v>5785</v>
      </c>
      <c r="F26" s="7">
        <f>SUM(F6:F25)</f>
        <v>5836</v>
      </c>
      <c r="G26" s="7">
        <f>SUM(G6:G25)</f>
        <v>11621</v>
      </c>
    </row>
    <row r="27" spans="1:7" ht="15" customHeight="1" thickTop="1">
      <c r="A27" s="46" t="s">
        <v>93</v>
      </c>
      <c r="B27" s="49" t="s">
        <v>17</v>
      </c>
      <c r="C27" s="50"/>
      <c r="D27" s="13">
        <v>260</v>
      </c>
      <c r="E27" s="13">
        <v>411</v>
      </c>
      <c r="F27" s="13">
        <v>372</v>
      </c>
      <c r="G27" s="13">
        <f>SUM(E27:F27)</f>
        <v>783</v>
      </c>
    </row>
    <row r="28" spans="1:7" ht="15" customHeight="1">
      <c r="A28" s="45"/>
      <c r="B28" s="35" t="s">
        <v>18</v>
      </c>
      <c r="C28" s="36"/>
      <c r="D28" s="2">
        <v>106</v>
      </c>
      <c r="E28" s="2">
        <v>150</v>
      </c>
      <c r="F28" s="2">
        <v>128</v>
      </c>
      <c r="G28" s="2">
        <f>SUM(E28:F28)</f>
        <v>278</v>
      </c>
    </row>
    <row r="29" spans="1:7" ht="15" customHeight="1">
      <c r="A29" s="45"/>
      <c r="B29" s="35" t="s">
        <v>19</v>
      </c>
      <c r="C29" s="36"/>
      <c r="D29" s="2">
        <v>61</v>
      </c>
      <c r="E29" s="2">
        <v>93</v>
      </c>
      <c r="F29" s="2">
        <v>89</v>
      </c>
      <c r="G29" s="2">
        <f aca="true" t="shared" si="2" ref="G29:G43">SUM(E29:F29)</f>
        <v>182</v>
      </c>
    </row>
    <row r="30" spans="1:7" ht="15" customHeight="1">
      <c r="A30" s="45"/>
      <c r="B30" s="35" t="s">
        <v>20</v>
      </c>
      <c r="C30" s="36"/>
      <c r="D30" s="2">
        <v>220</v>
      </c>
      <c r="E30" s="2">
        <v>334</v>
      </c>
      <c r="F30" s="2">
        <v>282</v>
      </c>
      <c r="G30" s="2">
        <f t="shared" si="2"/>
        <v>616</v>
      </c>
    </row>
    <row r="31" spans="1:7" ht="15" customHeight="1">
      <c r="A31" s="45"/>
      <c r="B31" s="35" t="s">
        <v>21</v>
      </c>
      <c r="C31" s="36"/>
      <c r="D31" s="2">
        <v>53</v>
      </c>
      <c r="E31" s="2">
        <v>65</v>
      </c>
      <c r="F31" s="2">
        <v>61</v>
      </c>
      <c r="G31" s="2">
        <f t="shared" si="2"/>
        <v>126</v>
      </c>
    </row>
    <row r="32" spans="1:7" ht="15" customHeight="1">
      <c r="A32" s="45"/>
      <c r="B32" s="35" t="s">
        <v>22</v>
      </c>
      <c r="C32" s="36"/>
      <c r="D32" s="2">
        <v>132</v>
      </c>
      <c r="E32" s="2">
        <v>188</v>
      </c>
      <c r="F32" s="2">
        <v>183</v>
      </c>
      <c r="G32" s="2">
        <f t="shared" si="2"/>
        <v>371</v>
      </c>
    </row>
    <row r="33" spans="1:7" ht="15" customHeight="1">
      <c r="A33" s="45"/>
      <c r="B33" s="35" t="s">
        <v>23</v>
      </c>
      <c r="C33" s="36"/>
      <c r="D33" s="2">
        <v>209</v>
      </c>
      <c r="E33" s="2">
        <v>300</v>
      </c>
      <c r="F33" s="2">
        <v>290</v>
      </c>
      <c r="G33" s="2">
        <f t="shared" si="2"/>
        <v>590</v>
      </c>
    </row>
    <row r="34" spans="1:7" ht="15" customHeight="1">
      <c r="A34" s="45"/>
      <c r="B34" s="35" t="s">
        <v>24</v>
      </c>
      <c r="C34" s="36"/>
      <c r="D34" s="2">
        <v>249</v>
      </c>
      <c r="E34" s="2">
        <v>363</v>
      </c>
      <c r="F34" s="2">
        <v>349</v>
      </c>
      <c r="G34" s="2">
        <f t="shared" si="2"/>
        <v>712</v>
      </c>
    </row>
    <row r="35" spans="1:7" ht="15" customHeight="1">
      <c r="A35" s="45"/>
      <c r="B35" s="35" t="s">
        <v>25</v>
      </c>
      <c r="C35" s="36"/>
      <c r="D35" s="2">
        <v>176</v>
      </c>
      <c r="E35" s="2">
        <v>242</v>
      </c>
      <c r="F35" s="2">
        <v>249</v>
      </c>
      <c r="G35" s="2">
        <f t="shared" si="2"/>
        <v>491</v>
      </c>
    </row>
    <row r="36" spans="1:7" ht="15" customHeight="1">
      <c r="A36" s="45"/>
      <c r="B36" s="35" t="s">
        <v>26</v>
      </c>
      <c r="C36" s="36"/>
      <c r="D36" s="2">
        <v>156</v>
      </c>
      <c r="E36" s="2">
        <v>261</v>
      </c>
      <c r="F36" s="2">
        <v>244</v>
      </c>
      <c r="G36" s="2">
        <f t="shared" si="2"/>
        <v>505</v>
      </c>
    </row>
    <row r="37" spans="1:7" ht="15" customHeight="1">
      <c r="A37" s="45"/>
      <c r="B37" s="35" t="s">
        <v>27</v>
      </c>
      <c r="C37" s="36"/>
      <c r="D37" s="2">
        <v>147</v>
      </c>
      <c r="E37" s="2">
        <v>138</v>
      </c>
      <c r="F37" s="2">
        <v>128</v>
      </c>
      <c r="G37" s="2">
        <f t="shared" si="2"/>
        <v>266</v>
      </c>
    </row>
    <row r="38" spans="1:7" ht="15" customHeight="1">
      <c r="A38" s="45"/>
      <c r="B38" s="35" t="s">
        <v>28</v>
      </c>
      <c r="C38" s="36"/>
      <c r="D38" s="2">
        <v>33</v>
      </c>
      <c r="E38" s="2">
        <v>36</v>
      </c>
      <c r="F38" s="2">
        <v>12</v>
      </c>
      <c r="G38" s="2">
        <f t="shared" si="2"/>
        <v>48</v>
      </c>
    </row>
    <row r="39" spans="1:7" ht="15" customHeight="1">
      <c r="A39" s="45"/>
      <c r="B39" s="35" t="s">
        <v>29</v>
      </c>
      <c r="C39" s="36"/>
      <c r="D39" s="2">
        <v>33</v>
      </c>
      <c r="E39" s="2">
        <v>31</v>
      </c>
      <c r="F39" s="2">
        <v>2</v>
      </c>
      <c r="G39" s="2">
        <f t="shared" si="2"/>
        <v>33</v>
      </c>
    </row>
    <row r="40" spans="1:7" ht="15" customHeight="1">
      <c r="A40" s="45"/>
      <c r="B40" s="35" t="s">
        <v>30</v>
      </c>
      <c r="C40" s="36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45"/>
      <c r="B41" s="35" t="s">
        <v>31</v>
      </c>
      <c r="C41" s="36"/>
      <c r="D41" s="2">
        <v>69</v>
      </c>
      <c r="E41" s="2">
        <v>18</v>
      </c>
      <c r="F41" s="2">
        <v>51</v>
      </c>
      <c r="G41" s="2">
        <f t="shared" si="2"/>
        <v>69</v>
      </c>
    </row>
    <row r="42" spans="1:7" ht="15" customHeight="1">
      <c r="A42" s="45"/>
      <c r="B42" s="35" t="s">
        <v>32</v>
      </c>
      <c r="C42" s="36"/>
      <c r="D42" s="2">
        <v>55</v>
      </c>
      <c r="E42" s="2">
        <v>98</v>
      </c>
      <c r="F42" s="2">
        <v>102</v>
      </c>
      <c r="G42" s="2">
        <f t="shared" si="2"/>
        <v>200</v>
      </c>
    </row>
    <row r="43" spans="1:7" ht="15" customHeight="1">
      <c r="A43" s="45"/>
      <c r="B43" s="35" t="s">
        <v>33</v>
      </c>
      <c r="C43" s="36"/>
      <c r="D43" s="2">
        <v>46</v>
      </c>
      <c r="E43" s="2">
        <v>63</v>
      </c>
      <c r="F43" s="2">
        <v>63</v>
      </c>
      <c r="G43" s="2">
        <f t="shared" si="2"/>
        <v>126</v>
      </c>
    </row>
    <row r="44" spans="1:7" ht="15" customHeight="1" thickBot="1">
      <c r="A44" s="47"/>
      <c r="B44" s="37" t="s">
        <v>88</v>
      </c>
      <c r="C44" s="37"/>
      <c r="D44" s="6">
        <f>SUM(D27:D43)</f>
        <v>2005</v>
      </c>
      <c r="E44" s="6">
        <f>SUM(E27:E43)</f>
        <v>2791</v>
      </c>
      <c r="F44" s="6">
        <f>SUM(F27:F43)</f>
        <v>2605</v>
      </c>
      <c r="G44" s="6">
        <f>SUM(G27:G43)</f>
        <v>5396</v>
      </c>
    </row>
    <row r="45" spans="1:7" ht="15" customHeight="1" thickTop="1">
      <c r="A45" s="46" t="s">
        <v>94</v>
      </c>
      <c r="B45" s="52" t="s">
        <v>34</v>
      </c>
      <c r="C45" s="52"/>
      <c r="D45" s="13">
        <f>1028-D62</f>
        <v>957</v>
      </c>
      <c r="E45" s="13">
        <f>1541-E62</f>
        <v>1525</v>
      </c>
      <c r="F45" s="13">
        <f>1511-F62</f>
        <v>1456</v>
      </c>
      <c r="G45" s="13">
        <f>SUM(E45:F45)</f>
        <v>2981</v>
      </c>
    </row>
    <row r="46" spans="1:7" ht="15" customHeight="1">
      <c r="A46" s="45"/>
      <c r="B46" s="48" t="s">
        <v>35</v>
      </c>
      <c r="C46" s="48"/>
      <c r="D46" s="2">
        <v>185</v>
      </c>
      <c r="E46" s="2">
        <v>168</v>
      </c>
      <c r="F46" s="2">
        <v>198</v>
      </c>
      <c r="G46" s="2">
        <f>SUM(E46:F46)</f>
        <v>366</v>
      </c>
    </row>
    <row r="47" spans="1:7" ht="15" customHeight="1">
      <c r="A47" s="45"/>
      <c r="B47" s="48" t="s">
        <v>36</v>
      </c>
      <c r="C47" s="48"/>
      <c r="D47" s="2">
        <v>333</v>
      </c>
      <c r="E47" s="2">
        <v>464</v>
      </c>
      <c r="F47" s="2">
        <v>443</v>
      </c>
      <c r="G47" s="2">
        <f aca="true" t="shared" si="3" ref="G47:G61">SUM(E47:F47)</f>
        <v>907</v>
      </c>
    </row>
    <row r="48" spans="1:7" ht="15" customHeight="1">
      <c r="A48" s="45"/>
      <c r="B48" s="48" t="s">
        <v>37</v>
      </c>
      <c r="C48" s="48"/>
      <c r="D48" s="2">
        <v>162</v>
      </c>
      <c r="E48" s="2">
        <v>246</v>
      </c>
      <c r="F48" s="2">
        <v>238</v>
      </c>
      <c r="G48" s="2">
        <f t="shared" si="3"/>
        <v>484</v>
      </c>
    </row>
    <row r="49" spans="1:7" ht="15" customHeight="1">
      <c r="A49" s="45"/>
      <c r="B49" s="48" t="s">
        <v>38</v>
      </c>
      <c r="C49" s="48"/>
      <c r="D49" s="2">
        <v>219</v>
      </c>
      <c r="E49" s="2">
        <v>321</v>
      </c>
      <c r="F49" s="2">
        <v>315</v>
      </c>
      <c r="G49" s="2">
        <f t="shared" si="3"/>
        <v>636</v>
      </c>
    </row>
    <row r="50" spans="1:7" ht="15" customHeight="1">
      <c r="A50" s="45"/>
      <c r="B50" s="48" t="s">
        <v>39</v>
      </c>
      <c r="C50" s="48"/>
      <c r="D50" s="2">
        <v>299</v>
      </c>
      <c r="E50" s="2">
        <v>445</v>
      </c>
      <c r="F50" s="2">
        <v>421</v>
      </c>
      <c r="G50" s="2">
        <f t="shared" si="3"/>
        <v>866</v>
      </c>
    </row>
    <row r="51" spans="1:7" ht="15" customHeight="1">
      <c r="A51" s="45"/>
      <c r="B51" s="48" t="s">
        <v>40</v>
      </c>
      <c r="C51" s="48"/>
      <c r="D51" s="2">
        <v>95</v>
      </c>
      <c r="E51" s="2">
        <v>136</v>
      </c>
      <c r="F51" s="2">
        <v>127</v>
      </c>
      <c r="G51" s="2">
        <f t="shared" si="3"/>
        <v>263</v>
      </c>
    </row>
    <row r="52" spans="1:7" ht="15" customHeight="1">
      <c r="A52" s="45"/>
      <c r="B52" s="48" t="s">
        <v>41</v>
      </c>
      <c r="C52" s="48"/>
      <c r="D52" s="2">
        <v>131</v>
      </c>
      <c r="E52" s="2">
        <v>175</v>
      </c>
      <c r="F52" s="2">
        <v>186</v>
      </c>
      <c r="G52" s="2">
        <f t="shared" si="3"/>
        <v>361</v>
      </c>
    </row>
    <row r="53" spans="1:7" ht="15" customHeight="1">
      <c r="A53" s="45"/>
      <c r="B53" s="48" t="s">
        <v>42</v>
      </c>
      <c r="C53" s="48"/>
      <c r="D53" s="2">
        <v>66</v>
      </c>
      <c r="E53" s="2">
        <v>95</v>
      </c>
      <c r="F53" s="2">
        <v>84</v>
      </c>
      <c r="G53" s="2">
        <f t="shared" si="3"/>
        <v>179</v>
      </c>
    </row>
    <row r="54" spans="1:7" ht="15" customHeight="1">
      <c r="A54" s="45"/>
      <c r="B54" s="48" t="s">
        <v>43</v>
      </c>
      <c r="C54" s="48"/>
      <c r="D54" s="2">
        <v>143</v>
      </c>
      <c r="E54" s="2">
        <v>205</v>
      </c>
      <c r="F54" s="2">
        <v>203</v>
      </c>
      <c r="G54" s="2">
        <f t="shared" si="3"/>
        <v>408</v>
      </c>
    </row>
    <row r="55" spans="1:7" ht="15" customHeight="1">
      <c r="A55" s="45"/>
      <c r="B55" s="48" t="s">
        <v>44</v>
      </c>
      <c r="C55" s="48"/>
      <c r="D55" s="2">
        <v>190</v>
      </c>
      <c r="E55" s="2">
        <v>264</v>
      </c>
      <c r="F55" s="2">
        <v>255</v>
      </c>
      <c r="G55" s="2">
        <f t="shared" si="3"/>
        <v>519</v>
      </c>
    </row>
    <row r="56" spans="1:7" ht="15" customHeight="1">
      <c r="A56" s="45"/>
      <c r="B56" s="48" t="s">
        <v>45</v>
      </c>
      <c r="C56" s="48"/>
      <c r="D56" s="2">
        <v>501</v>
      </c>
      <c r="E56" s="2">
        <v>671</v>
      </c>
      <c r="F56" s="2">
        <v>673</v>
      </c>
      <c r="G56" s="2">
        <f t="shared" si="3"/>
        <v>1344</v>
      </c>
    </row>
    <row r="57" spans="1:7" ht="15" customHeight="1">
      <c r="A57" s="45"/>
      <c r="B57" s="48" t="s">
        <v>46</v>
      </c>
      <c r="C57" s="48"/>
      <c r="D57" s="2">
        <v>305</v>
      </c>
      <c r="E57" s="2">
        <v>403</v>
      </c>
      <c r="F57" s="2">
        <v>380</v>
      </c>
      <c r="G57" s="2">
        <f t="shared" si="3"/>
        <v>783</v>
      </c>
    </row>
    <row r="58" spans="1:7" ht="15" customHeight="1">
      <c r="A58" s="45"/>
      <c r="B58" s="48" t="s">
        <v>47</v>
      </c>
      <c r="C58" s="48"/>
      <c r="D58" s="2">
        <v>166</v>
      </c>
      <c r="E58" s="2">
        <v>253</v>
      </c>
      <c r="F58" s="2">
        <v>286</v>
      </c>
      <c r="G58" s="2">
        <f t="shared" si="3"/>
        <v>539</v>
      </c>
    </row>
    <row r="59" spans="1:7" ht="15" customHeight="1">
      <c r="A59" s="45"/>
      <c r="B59" s="48" t="s">
        <v>48</v>
      </c>
      <c r="C59" s="48"/>
      <c r="D59" s="2">
        <v>97</v>
      </c>
      <c r="E59" s="2">
        <v>168</v>
      </c>
      <c r="F59" s="2">
        <v>167</v>
      </c>
      <c r="G59" s="2">
        <f t="shared" si="3"/>
        <v>335</v>
      </c>
    </row>
    <row r="60" spans="1:7" ht="15" customHeight="1">
      <c r="A60" s="45"/>
      <c r="B60" s="48" t="s">
        <v>49</v>
      </c>
      <c r="C60" s="48"/>
      <c r="D60" s="2">
        <v>54</v>
      </c>
      <c r="E60" s="2">
        <v>104</v>
      </c>
      <c r="F60" s="2">
        <v>100</v>
      </c>
      <c r="G60" s="2">
        <f t="shared" si="3"/>
        <v>204</v>
      </c>
    </row>
    <row r="61" spans="1:7" ht="15" customHeight="1">
      <c r="A61" s="45"/>
      <c r="B61" s="48" t="s">
        <v>50</v>
      </c>
      <c r="C61" s="48"/>
      <c r="D61" s="2">
        <v>81</v>
      </c>
      <c r="E61" s="2">
        <v>77</v>
      </c>
      <c r="F61" s="2">
        <v>4</v>
      </c>
      <c r="G61" s="2">
        <f t="shared" si="3"/>
        <v>81</v>
      </c>
    </row>
    <row r="62" spans="1:7" ht="15" customHeight="1">
      <c r="A62" s="45"/>
      <c r="B62" s="48" t="s">
        <v>109</v>
      </c>
      <c r="C62" s="48"/>
      <c r="D62" s="2">
        <v>71</v>
      </c>
      <c r="E62" s="2">
        <v>16</v>
      </c>
      <c r="F62" s="2">
        <v>55</v>
      </c>
      <c r="G62" s="2">
        <f>SUM(E62:F62)</f>
        <v>71</v>
      </c>
    </row>
    <row r="63" spans="1:7" ht="15" customHeight="1" thickBot="1">
      <c r="A63" s="47"/>
      <c r="B63" s="37" t="s">
        <v>89</v>
      </c>
      <c r="C63" s="37"/>
      <c r="D63" s="6">
        <f>SUM(D45:D62)</f>
        <v>4055</v>
      </c>
      <c r="E63" s="6">
        <f>SUM(E45:E62)</f>
        <v>5736</v>
      </c>
      <c r="F63" s="6">
        <f>SUM(F45:F62)</f>
        <v>5591</v>
      </c>
      <c r="G63" s="6">
        <f>SUM(G45:G62)</f>
        <v>11327</v>
      </c>
    </row>
    <row r="64" spans="1:7" ht="15" customHeight="1" thickTop="1">
      <c r="A64" s="46" t="s">
        <v>95</v>
      </c>
      <c r="B64" s="49" t="s">
        <v>51</v>
      </c>
      <c r="C64" s="50"/>
      <c r="D64" s="13">
        <v>60</v>
      </c>
      <c r="E64" s="13">
        <v>79</v>
      </c>
      <c r="F64" s="13">
        <v>77</v>
      </c>
      <c r="G64" s="13">
        <f>SUM(E64:F64)</f>
        <v>156</v>
      </c>
    </row>
    <row r="65" spans="1:7" ht="15" customHeight="1">
      <c r="A65" s="45"/>
      <c r="B65" s="35" t="s">
        <v>52</v>
      </c>
      <c r="C65" s="36"/>
      <c r="D65" s="2">
        <v>109</v>
      </c>
      <c r="E65" s="2">
        <v>163</v>
      </c>
      <c r="F65" s="2">
        <v>155</v>
      </c>
      <c r="G65" s="2">
        <f>SUM(E65:F65)</f>
        <v>318</v>
      </c>
    </row>
    <row r="66" spans="1:7" ht="15" customHeight="1">
      <c r="A66" s="45"/>
      <c r="B66" s="35" t="s">
        <v>53</v>
      </c>
      <c r="C66" s="36"/>
      <c r="D66" s="2">
        <v>111</v>
      </c>
      <c r="E66" s="2">
        <v>172</v>
      </c>
      <c r="F66" s="2">
        <v>177</v>
      </c>
      <c r="G66" s="2">
        <f aca="true" t="shared" si="4" ref="G66:G90">SUM(E66:F66)</f>
        <v>349</v>
      </c>
    </row>
    <row r="67" spans="1:7" ht="15" customHeight="1">
      <c r="A67" s="45"/>
      <c r="B67" s="35" t="s">
        <v>54</v>
      </c>
      <c r="C67" s="36"/>
      <c r="D67" s="2">
        <v>194</v>
      </c>
      <c r="E67" s="2">
        <v>300</v>
      </c>
      <c r="F67" s="2">
        <v>274</v>
      </c>
      <c r="G67" s="2">
        <f t="shared" si="4"/>
        <v>574</v>
      </c>
    </row>
    <row r="68" spans="1:7" ht="15" customHeight="1">
      <c r="A68" s="45"/>
      <c r="B68" s="35" t="s">
        <v>55</v>
      </c>
      <c r="C68" s="36"/>
      <c r="D68" s="2">
        <v>155</v>
      </c>
      <c r="E68" s="2">
        <v>241</v>
      </c>
      <c r="F68" s="2">
        <v>223</v>
      </c>
      <c r="G68" s="2">
        <f t="shared" si="4"/>
        <v>464</v>
      </c>
    </row>
    <row r="69" spans="1:7" ht="15" customHeight="1">
      <c r="A69" s="45"/>
      <c r="B69" s="35" t="s">
        <v>56</v>
      </c>
      <c r="C69" s="36"/>
      <c r="D69" s="2">
        <v>118</v>
      </c>
      <c r="E69" s="2">
        <v>142</v>
      </c>
      <c r="F69" s="2">
        <v>131</v>
      </c>
      <c r="G69" s="2">
        <f t="shared" si="4"/>
        <v>273</v>
      </c>
    </row>
    <row r="70" spans="1:7" ht="15" customHeight="1">
      <c r="A70" s="45"/>
      <c r="B70" s="35" t="s">
        <v>57</v>
      </c>
      <c r="C70" s="36"/>
      <c r="D70" s="2">
        <v>157</v>
      </c>
      <c r="E70" s="2">
        <v>252</v>
      </c>
      <c r="F70" s="2">
        <v>220</v>
      </c>
      <c r="G70" s="2">
        <f t="shared" si="4"/>
        <v>472</v>
      </c>
    </row>
    <row r="71" spans="1:7" ht="15" customHeight="1">
      <c r="A71" s="45"/>
      <c r="B71" s="35" t="s">
        <v>58</v>
      </c>
      <c r="C71" s="36"/>
      <c r="D71" s="2">
        <v>171</v>
      </c>
      <c r="E71" s="2">
        <v>278</v>
      </c>
      <c r="F71" s="2">
        <v>292</v>
      </c>
      <c r="G71" s="2">
        <f t="shared" si="4"/>
        <v>570</v>
      </c>
    </row>
    <row r="72" spans="1:7" ht="15" customHeight="1">
      <c r="A72" s="45"/>
      <c r="B72" s="35" t="s">
        <v>59</v>
      </c>
      <c r="C72" s="36"/>
      <c r="D72" s="2">
        <v>213</v>
      </c>
      <c r="E72" s="2">
        <v>354</v>
      </c>
      <c r="F72" s="2">
        <v>327</v>
      </c>
      <c r="G72" s="2">
        <f t="shared" si="4"/>
        <v>681</v>
      </c>
    </row>
    <row r="73" spans="1:7" ht="15" customHeight="1">
      <c r="A73" s="45"/>
      <c r="B73" s="35" t="s">
        <v>60</v>
      </c>
      <c r="C73" s="36"/>
      <c r="D73" s="2">
        <v>164</v>
      </c>
      <c r="E73" s="2">
        <v>261</v>
      </c>
      <c r="F73" s="2">
        <v>272</v>
      </c>
      <c r="G73" s="2">
        <f t="shared" si="4"/>
        <v>533</v>
      </c>
    </row>
    <row r="74" spans="1:7" ht="15" customHeight="1">
      <c r="A74" s="45"/>
      <c r="B74" s="35" t="s">
        <v>61</v>
      </c>
      <c r="C74" s="36"/>
      <c r="D74" s="2">
        <v>93</v>
      </c>
      <c r="E74" s="2">
        <v>156</v>
      </c>
      <c r="F74" s="2">
        <v>140</v>
      </c>
      <c r="G74" s="2">
        <f t="shared" si="4"/>
        <v>296</v>
      </c>
    </row>
    <row r="75" spans="1:7" ht="15" customHeight="1">
      <c r="A75" s="45"/>
      <c r="B75" s="35" t="s">
        <v>62</v>
      </c>
      <c r="C75" s="36"/>
      <c r="D75" s="2">
        <v>57</v>
      </c>
      <c r="E75" s="2">
        <v>98</v>
      </c>
      <c r="F75" s="2">
        <v>85</v>
      </c>
      <c r="G75" s="2">
        <f t="shared" si="4"/>
        <v>183</v>
      </c>
    </row>
    <row r="76" spans="1:7" ht="15" customHeight="1">
      <c r="A76" s="45"/>
      <c r="B76" s="35" t="s">
        <v>63</v>
      </c>
      <c r="C76" s="36"/>
      <c r="D76" s="2">
        <v>127</v>
      </c>
      <c r="E76" s="2">
        <v>194</v>
      </c>
      <c r="F76" s="2">
        <v>183</v>
      </c>
      <c r="G76" s="2">
        <f t="shared" si="4"/>
        <v>377</v>
      </c>
    </row>
    <row r="77" spans="1:7" ht="15" customHeight="1">
      <c r="A77" s="45"/>
      <c r="B77" s="35" t="s">
        <v>64</v>
      </c>
      <c r="C77" s="36"/>
      <c r="D77" s="2">
        <v>281</v>
      </c>
      <c r="E77" s="2">
        <v>427</v>
      </c>
      <c r="F77" s="2">
        <v>448</v>
      </c>
      <c r="G77" s="2">
        <f t="shared" si="4"/>
        <v>875</v>
      </c>
    </row>
    <row r="78" spans="1:7" ht="15" customHeight="1">
      <c r="A78" s="45"/>
      <c r="B78" s="35" t="s">
        <v>65</v>
      </c>
      <c r="C78" s="36"/>
      <c r="D78" s="2">
        <v>683</v>
      </c>
      <c r="E78" s="2">
        <v>990</v>
      </c>
      <c r="F78" s="2">
        <v>1009</v>
      </c>
      <c r="G78" s="2">
        <f t="shared" si="4"/>
        <v>1999</v>
      </c>
    </row>
    <row r="79" spans="1:7" ht="15" customHeight="1">
      <c r="A79" s="45"/>
      <c r="B79" s="35" t="s">
        <v>66</v>
      </c>
      <c r="C79" s="36"/>
      <c r="D79" s="2">
        <v>215</v>
      </c>
      <c r="E79" s="2">
        <v>349</v>
      </c>
      <c r="F79" s="2">
        <v>327</v>
      </c>
      <c r="G79" s="2">
        <f t="shared" si="4"/>
        <v>676</v>
      </c>
    </row>
    <row r="80" spans="1:7" ht="15" customHeight="1">
      <c r="A80" s="45"/>
      <c r="B80" s="35" t="s">
        <v>67</v>
      </c>
      <c r="C80" s="36"/>
      <c r="D80" s="2">
        <v>144</v>
      </c>
      <c r="E80" s="2">
        <v>213</v>
      </c>
      <c r="F80" s="2">
        <v>206</v>
      </c>
      <c r="G80" s="2">
        <f t="shared" si="4"/>
        <v>419</v>
      </c>
    </row>
    <row r="81" spans="1:7" ht="15" customHeight="1">
      <c r="A81" s="45"/>
      <c r="B81" s="35" t="s">
        <v>68</v>
      </c>
      <c r="C81" s="36"/>
      <c r="D81" s="2">
        <v>264</v>
      </c>
      <c r="E81" s="2">
        <v>424</v>
      </c>
      <c r="F81" s="2">
        <v>403</v>
      </c>
      <c r="G81" s="2">
        <f t="shared" si="4"/>
        <v>827</v>
      </c>
    </row>
    <row r="82" spans="1:7" ht="15" customHeight="1">
      <c r="A82" s="45"/>
      <c r="B82" s="35" t="s">
        <v>69</v>
      </c>
      <c r="C82" s="36"/>
      <c r="D82" s="2">
        <v>110</v>
      </c>
      <c r="E82" s="2">
        <v>178</v>
      </c>
      <c r="F82" s="2">
        <v>164</v>
      </c>
      <c r="G82" s="2">
        <f t="shared" si="4"/>
        <v>342</v>
      </c>
    </row>
    <row r="83" spans="1:7" ht="15" customHeight="1">
      <c r="A83" s="45"/>
      <c r="B83" s="35" t="s">
        <v>70</v>
      </c>
      <c r="C83" s="36"/>
      <c r="D83" s="2">
        <v>81</v>
      </c>
      <c r="E83" s="2">
        <v>121</v>
      </c>
      <c r="F83" s="2">
        <v>129</v>
      </c>
      <c r="G83" s="2">
        <f t="shared" si="4"/>
        <v>250</v>
      </c>
    </row>
    <row r="84" spans="1:7" ht="15" customHeight="1">
      <c r="A84" s="45"/>
      <c r="B84" s="35" t="s">
        <v>71</v>
      </c>
      <c r="C84" s="36"/>
      <c r="D84" s="2">
        <v>121</v>
      </c>
      <c r="E84" s="2">
        <v>201</v>
      </c>
      <c r="F84" s="2">
        <v>216</v>
      </c>
      <c r="G84" s="2">
        <f t="shared" si="4"/>
        <v>417</v>
      </c>
    </row>
    <row r="85" spans="1:7" ht="15" customHeight="1">
      <c r="A85" s="45"/>
      <c r="B85" s="35" t="s">
        <v>72</v>
      </c>
      <c r="C85" s="36"/>
      <c r="D85" s="2">
        <v>73</v>
      </c>
      <c r="E85" s="2">
        <v>118</v>
      </c>
      <c r="F85" s="2">
        <v>137</v>
      </c>
      <c r="G85" s="2">
        <f t="shared" si="4"/>
        <v>255</v>
      </c>
    </row>
    <row r="86" spans="1:7" ht="15" customHeight="1">
      <c r="A86" s="45"/>
      <c r="B86" s="35" t="s">
        <v>73</v>
      </c>
      <c r="C86" s="36"/>
      <c r="D86" s="2">
        <v>158</v>
      </c>
      <c r="E86" s="2">
        <v>292</v>
      </c>
      <c r="F86" s="2">
        <v>300</v>
      </c>
      <c r="G86" s="2">
        <f t="shared" si="4"/>
        <v>592</v>
      </c>
    </row>
    <row r="87" spans="1:7" ht="15" customHeight="1">
      <c r="A87" s="45"/>
      <c r="B87" s="35" t="s">
        <v>74</v>
      </c>
      <c r="C87" s="36"/>
      <c r="D87" s="2">
        <v>105</v>
      </c>
      <c r="E87" s="2">
        <v>196</v>
      </c>
      <c r="F87" s="2">
        <v>190</v>
      </c>
      <c r="G87" s="2">
        <f t="shared" si="4"/>
        <v>386</v>
      </c>
    </row>
    <row r="88" spans="1:7" ht="15" customHeight="1">
      <c r="A88" s="45"/>
      <c r="B88" s="35" t="s">
        <v>75</v>
      </c>
      <c r="C88" s="36"/>
      <c r="D88" s="2">
        <v>59</v>
      </c>
      <c r="E88" s="2">
        <v>27</v>
      </c>
      <c r="F88" s="2">
        <v>32</v>
      </c>
      <c r="G88" s="2">
        <f t="shared" si="4"/>
        <v>59</v>
      </c>
    </row>
    <row r="89" spans="1:7" ht="15" customHeight="1">
      <c r="A89" s="45"/>
      <c r="B89" s="35" t="s">
        <v>76</v>
      </c>
      <c r="C89" s="36"/>
      <c r="D89" s="2">
        <v>103</v>
      </c>
      <c r="E89" s="2">
        <v>35</v>
      </c>
      <c r="F89" s="2">
        <v>68</v>
      </c>
      <c r="G89" s="2">
        <f t="shared" si="4"/>
        <v>103</v>
      </c>
    </row>
    <row r="90" spans="1:7" ht="15" customHeight="1">
      <c r="A90" s="45"/>
      <c r="B90" s="35" t="s">
        <v>77</v>
      </c>
      <c r="C90" s="36"/>
      <c r="D90" s="2">
        <v>53</v>
      </c>
      <c r="E90" s="2">
        <v>32</v>
      </c>
      <c r="F90" s="2">
        <v>21</v>
      </c>
      <c r="G90" s="2">
        <f t="shared" si="4"/>
        <v>53</v>
      </c>
    </row>
    <row r="91" spans="1:7" ht="15" customHeight="1" thickBot="1">
      <c r="A91" s="47"/>
      <c r="B91" s="37" t="s">
        <v>90</v>
      </c>
      <c r="C91" s="37"/>
      <c r="D91" s="6">
        <f>SUM(D64:D90)</f>
        <v>4179</v>
      </c>
      <c r="E91" s="6">
        <f>SUM(E64:E90)</f>
        <v>6293</v>
      </c>
      <c r="F91" s="6">
        <f>SUM(F64:F90)</f>
        <v>6206</v>
      </c>
      <c r="G91" s="6">
        <f>SUM(G64:G90)</f>
        <v>12499</v>
      </c>
    </row>
    <row r="92" spans="1:7" ht="15" customHeight="1" thickBot="1" thickTop="1">
      <c r="A92" s="10"/>
      <c r="B92" s="38" t="s">
        <v>96</v>
      </c>
      <c r="C92" s="39"/>
      <c r="D92" s="8">
        <f>SUM(D6:D25,D27:D43,D45:D62,D64:D90)</f>
        <v>14317</v>
      </c>
      <c r="E92" s="8">
        <f>SUM(E6:E25,E27:E43,E45:E62,E64:E90)</f>
        <v>20605</v>
      </c>
      <c r="F92" s="8">
        <f>SUM(F6:F25,F27:F43,F45:F62,F64:F90)</f>
        <v>20238</v>
      </c>
      <c r="G92" s="8">
        <f>SUM(G6:G25,G27:G43,G45:G62,G64:G90)</f>
        <v>40843</v>
      </c>
    </row>
    <row r="93" spans="4:7" ht="15" customHeight="1" thickTop="1">
      <c r="D93" s="9"/>
      <c r="E93" s="9"/>
      <c r="F93" s="9"/>
      <c r="G93" s="9"/>
    </row>
    <row r="94" spans="4:7" ht="15" customHeight="1">
      <c r="D94" s="9"/>
      <c r="E94" s="9"/>
      <c r="F94" s="9"/>
      <c r="G94" s="9"/>
    </row>
    <row r="95" ht="15" customHeight="1"/>
    <row r="96" spans="2:7" ht="15" customHeight="1">
      <c r="B96" s="59" t="s">
        <v>105</v>
      </c>
      <c r="C96" s="59"/>
      <c r="D96" s="59"/>
      <c r="E96" s="59"/>
      <c r="F96" s="59"/>
      <c r="G96" s="59"/>
    </row>
    <row r="97" spans="2:7" ht="15" customHeight="1">
      <c r="B97" s="60"/>
      <c r="C97" s="60"/>
      <c r="D97" s="60"/>
      <c r="E97" s="60"/>
      <c r="F97" s="60"/>
      <c r="G97" s="60"/>
    </row>
    <row r="98" spans="1:7" ht="15" customHeight="1">
      <c r="A98" s="20"/>
      <c r="B98" s="40" t="s">
        <v>98</v>
      </c>
      <c r="C98" s="41"/>
      <c r="D98" s="42"/>
      <c r="E98" s="19" t="s">
        <v>80</v>
      </c>
      <c r="F98" s="19" t="s">
        <v>81</v>
      </c>
      <c r="G98" s="19" t="s">
        <v>82</v>
      </c>
    </row>
    <row r="99" spans="1:7" ht="15" customHeight="1">
      <c r="A99" s="21"/>
      <c r="B99" s="43" t="s">
        <v>99</v>
      </c>
      <c r="C99" s="43"/>
      <c r="D99" s="18">
        <v>24</v>
      </c>
      <c r="E99" s="25"/>
      <c r="F99" s="25"/>
      <c r="G99" s="25"/>
    </row>
    <row r="100" spans="1:7" ht="15" customHeight="1" thickBot="1">
      <c r="A100" s="21"/>
      <c r="B100" s="33" t="s">
        <v>100</v>
      </c>
      <c r="C100" s="33"/>
      <c r="D100" s="11">
        <v>62</v>
      </c>
      <c r="E100" s="62"/>
      <c r="F100" s="62"/>
      <c r="G100" s="62"/>
    </row>
    <row r="101" spans="1:7" ht="15" customHeight="1" thickBot="1" thickTop="1">
      <c r="A101" s="12"/>
      <c r="B101" s="61" t="s">
        <v>83</v>
      </c>
      <c r="C101" s="61"/>
      <c r="D101" s="12">
        <f>SUM(D99:D100)</f>
        <v>86</v>
      </c>
      <c r="E101" s="12">
        <v>43</v>
      </c>
      <c r="F101" s="12">
        <v>62</v>
      </c>
      <c r="G101" s="12">
        <f>SUM(E101:F101)</f>
        <v>105</v>
      </c>
    </row>
    <row r="102" ht="14.25" thickTop="1"/>
  </sheetData>
  <sheetProtection sheet="1"/>
  <mergeCells count="104"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7:A4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5:A6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A9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101:C101"/>
    <mergeCell ref="B91:C91"/>
    <mergeCell ref="B92:C92"/>
    <mergeCell ref="B96:G97"/>
    <mergeCell ref="B98:D98"/>
    <mergeCell ref="B99:C99"/>
    <mergeCell ref="E99:E100"/>
    <mergeCell ref="F99:F100"/>
    <mergeCell ref="G99:G100"/>
    <mergeCell ref="B100:C10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="130" zoomScaleNormal="130" zoomScaleSheetLayoutView="75" zoomScalePageLayoutView="0" workbookViewId="0" topLeftCell="A1">
      <selection activeCell="B8" sqref="B8:C8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54" t="s">
        <v>103</v>
      </c>
      <c r="G1" s="55"/>
    </row>
    <row r="2" spans="1:7" ht="13.5" customHeight="1">
      <c r="A2" s="56" t="s">
        <v>86</v>
      </c>
      <c r="B2" s="56"/>
      <c r="C2" s="56"/>
      <c r="D2" s="56"/>
      <c r="E2" s="56"/>
      <c r="F2" s="56"/>
      <c r="G2" s="56"/>
    </row>
    <row r="3" spans="1:7" ht="13.5" customHeight="1">
      <c r="A3" s="56"/>
      <c r="B3" s="56"/>
      <c r="C3" s="56"/>
      <c r="D3" s="56"/>
      <c r="E3" s="56"/>
      <c r="F3" s="56"/>
      <c r="G3" s="56"/>
    </row>
    <row r="4" spans="2:7" ht="16.5" customHeight="1">
      <c r="B4" s="57"/>
      <c r="C4" s="57"/>
      <c r="D4" s="4"/>
      <c r="E4" s="58" t="s">
        <v>85</v>
      </c>
      <c r="F4" s="58"/>
      <c r="G4" s="58"/>
    </row>
    <row r="5" spans="1:7" ht="15" customHeight="1">
      <c r="A5" s="5"/>
      <c r="B5" s="53" t="s">
        <v>78</v>
      </c>
      <c r="C5" s="53"/>
      <c r="D5" s="1" t="s">
        <v>79</v>
      </c>
      <c r="E5" s="1" t="s">
        <v>80</v>
      </c>
      <c r="F5" s="1" t="s">
        <v>81</v>
      </c>
      <c r="G5" s="1" t="s">
        <v>82</v>
      </c>
    </row>
    <row r="6" spans="1:8" ht="15" customHeight="1">
      <c r="A6" s="44" t="s">
        <v>92</v>
      </c>
      <c r="B6" s="35" t="s">
        <v>101</v>
      </c>
      <c r="C6" s="36"/>
      <c r="D6" s="2">
        <v>448</v>
      </c>
      <c r="E6" s="2">
        <v>681</v>
      </c>
      <c r="F6" s="2">
        <v>702</v>
      </c>
      <c r="G6" s="2">
        <f aca="true" t="shared" si="0" ref="G6:G13">SUM(E6:F6)</f>
        <v>1383</v>
      </c>
      <c r="H6" s="9"/>
    </row>
    <row r="7" spans="1:7" ht="15" customHeight="1">
      <c r="A7" s="45"/>
      <c r="B7" s="35" t="s">
        <v>0</v>
      </c>
      <c r="C7" s="36"/>
      <c r="D7" s="2">
        <v>137</v>
      </c>
      <c r="E7" s="2">
        <v>181</v>
      </c>
      <c r="F7" s="2">
        <v>196</v>
      </c>
      <c r="G7" s="2">
        <f t="shared" si="0"/>
        <v>377</v>
      </c>
    </row>
    <row r="8" spans="1:11" ht="15" customHeight="1">
      <c r="A8" s="45"/>
      <c r="B8" s="35" t="s">
        <v>1</v>
      </c>
      <c r="C8" s="36"/>
      <c r="D8" s="2">
        <v>89</v>
      </c>
      <c r="E8" s="2">
        <v>115</v>
      </c>
      <c r="F8" s="2">
        <v>118</v>
      </c>
      <c r="G8" s="2">
        <f t="shared" si="0"/>
        <v>233</v>
      </c>
      <c r="H8" s="14"/>
      <c r="I8" s="14"/>
      <c r="J8" s="14"/>
      <c r="K8" s="14"/>
    </row>
    <row r="9" spans="1:11" ht="15" customHeight="1">
      <c r="A9" s="45"/>
      <c r="B9" s="35" t="s">
        <v>2</v>
      </c>
      <c r="C9" s="36"/>
      <c r="D9" s="2">
        <v>304</v>
      </c>
      <c r="E9" s="2">
        <v>413</v>
      </c>
      <c r="F9" s="2">
        <v>450</v>
      </c>
      <c r="G9" s="2">
        <f t="shared" si="0"/>
        <v>863</v>
      </c>
      <c r="H9" s="14"/>
      <c r="I9" s="14"/>
      <c r="J9" s="14"/>
      <c r="K9" s="14"/>
    </row>
    <row r="10" spans="1:11" ht="15" customHeight="1">
      <c r="A10" s="45"/>
      <c r="B10" s="35" t="s">
        <v>3</v>
      </c>
      <c r="C10" s="36"/>
      <c r="D10" s="2">
        <v>81</v>
      </c>
      <c r="E10" s="2">
        <v>102</v>
      </c>
      <c r="F10" s="2">
        <v>103</v>
      </c>
      <c r="G10" s="2">
        <f t="shared" si="0"/>
        <v>205</v>
      </c>
      <c r="H10" s="16"/>
      <c r="I10" s="16"/>
      <c r="J10" s="16"/>
      <c r="K10" s="16"/>
    </row>
    <row r="11" spans="1:11" ht="15" customHeight="1">
      <c r="A11" s="45"/>
      <c r="B11" s="35" t="s">
        <v>4</v>
      </c>
      <c r="C11" s="36"/>
      <c r="D11" s="2">
        <v>79</v>
      </c>
      <c r="E11" s="2">
        <v>106</v>
      </c>
      <c r="F11" s="2">
        <v>105</v>
      </c>
      <c r="G11" s="2">
        <f t="shared" si="0"/>
        <v>211</v>
      </c>
      <c r="H11" s="15"/>
      <c r="I11" s="15"/>
      <c r="J11" s="15"/>
      <c r="K11" s="15"/>
    </row>
    <row r="12" spans="1:11" ht="15" customHeight="1">
      <c r="A12" s="45"/>
      <c r="B12" s="35" t="s">
        <v>5</v>
      </c>
      <c r="C12" s="36"/>
      <c r="D12" s="2">
        <v>79</v>
      </c>
      <c r="E12" s="2">
        <v>123</v>
      </c>
      <c r="F12" s="2">
        <v>126</v>
      </c>
      <c r="G12" s="2">
        <f t="shared" si="0"/>
        <v>249</v>
      </c>
      <c r="H12" s="15"/>
      <c r="I12" s="15"/>
      <c r="J12" s="15"/>
      <c r="K12" s="15"/>
    </row>
    <row r="13" spans="1:7" ht="15" customHeight="1">
      <c r="A13" s="45"/>
      <c r="B13" s="35" t="s">
        <v>6</v>
      </c>
      <c r="C13" s="36"/>
      <c r="D13" s="2">
        <v>321</v>
      </c>
      <c r="E13" s="2">
        <v>474</v>
      </c>
      <c r="F13" s="2">
        <v>471</v>
      </c>
      <c r="G13" s="2">
        <f t="shared" si="0"/>
        <v>945</v>
      </c>
    </row>
    <row r="14" spans="1:7" ht="15" customHeight="1">
      <c r="A14" s="45"/>
      <c r="B14" s="35" t="s">
        <v>7</v>
      </c>
      <c r="C14" s="36"/>
      <c r="D14" s="2">
        <v>143</v>
      </c>
      <c r="E14" s="2">
        <v>248</v>
      </c>
      <c r="F14" s="2">
        <v>210</v>
      </c>
      <c r="G14" s="2">
        <f aca="true" t="shared" si="1" ref="G14:G25">SUM(E14:F14)</f>
        <v>458</v>
      </c>
    </row>
    <row r="15" spans="1:7" ht="15" customHeight="1">
      <c r="A15" s="45"/>
      <c r="B15" s="35" t="s">
        <v>8</v>
      </c>
      <c r="C15" s="36"/>
      <c r="D15" s="2">
        <v>209</v>
      </c>
      <c r="E15" s="2">
        <v>303</v>
      </c>
      <c r="F15" s="2">
        <v>303</v>
      </c>
      <c r="G15" s="2">
        <f t="shared" si="1"/>
        <v>606</v>
      </c>
    </row>
    <row r="16" spans="1:7" ht="15" customHeight="1">
      <c r="A16" s="45"/>
      <c r="B16" s="35" t="s">
        <v>9</v>
      </c>
      <c r="C16" s="36"/>
      <c r="D16" s="2">
        <v>133</v>
      </c>
      <c r="E16" s="2">
        <v>212</v>
      </c>
      <c r="F16" s="2">
        <v>199</v>
      </c>
      <c r="G16" s="2">
        <f t="shared" si="1"/>
        <v>411</v>
      </c>
    </row>
    <row r="17" spans="1:7" ht="15" customHeight="1">
      <c r="A17" s="45"/>
      <c r="B17" s="35" t="s">
        <v>10</v>
      </c>
      <c r="C17" s="36"/>
      <c r="D17" s="2">
        <v>156</v>
      </c>
      <c r="E17" s="2">
        <v>220</v>
      </c>
      <c r="F17" s="2">
        <v>251</v>
      </c>
      <c r="G17" s="2">
        <f t="shared" si="1"/>
        <v>471</v>
      </c>
    </row>
    <row r="18" spans="1:7" ht="15" customHeight="1">
      <c r="A18" s="45"/>
      <c r="B18" s="35" t="s">
        <v>11</v>
      </c>
      <c r="C18" s="36"/>
      <c r="D18" s="2">
        <v>248</v>
      </c>
      <c r="E18" s="2">
        <v>279</v>
      </c>
      <c r="F18" s="2">
        <v>291</v>
      </c>
      <c r="G18" s="2">
        <f t="shared" si="1"/>
        <v>570</v>
      </c>
    </row>
    <row r="19" spans="1:7" ht="15" customHeight="1">
      <c r="A19" s="45"/>
      <c r="B19" s="35" t="s">
        <v>12</v>
      </c>
      <c r="C19" s="36"/>
      <c r="D19" s="2">
        <v>176</v>
      </c>
      <c r="E19" s="2">
        <v>266</v>
      </c>
      <c r="F19" s="2">
        <v>268</v>
      </c>
      <c r="G19" s="2">
        <f t="shared" si="1"/>
        <v>534</v>
      </c>
    </row>
    <row r="20" spans="1:7" ht="15" customHeight="1">
      <c r="A20" s="45"/>
      <c r="B20" s="35" t="s">
        <v>13</v>
      </c>
      <c r="C20" s="36"/>
      <c r="D20" s="2">
        <f>198-D25</f>
        <v>89</v>
      </c>
      <c r="E20" s="2">
        <f>160-E25</f>
        <v>128</v>
      </c>
      <c r="F20" s="2">
        <f>200-F25</f>
        <v>123</v>
      </c>
      <c r="G20" s="2">
        <f t="shared" si="1"/>
        <v>251</v>
      </c>
    </row>
    <row r="21" spans="1:7" ht="15" customHeight="1">
      <c r="A21" s="45"/>
      <c r="B21" s="35" t="s">
        <v>14</v>
      </c>
      <c r="C21" s="36"/>
      <c r="D21" s="2">
        <v>430</v>
      </c>
      <c r="E21" s="2">
        <v>700</v>
      </c>
      <c r="F21" s="2">
        <v>686</v>
      </c>
      <c r="G21" s="2">
        <f t="shared" si="1"/>
        <v>1386</v>
      </c>
    </row>
    <row r="22" spans="1:7" ht="15" customHeight="1">
      <c r="A22" s="45"/>
      <c r="B22" s="35" t="s">
        <v>15</v>
      </c>
      <c r="C22" s="36"/>
      <c r="D22" s="2">
        <v>316</v>
      </c>
      <c r="E22" s="2">
        <v>463</v>
      </c>
      <c r="F22" s="2">
        <v>529</v>
      </c>
      <c r="G22" s="2">
        <f t="shared" si="1"/>
        <v>992</v>
      </c>
    </row>
    <row r="23" spans="1:7" ht="15" customHeight="1">
      <c r="A23" s="45"/>
      <c r="B23" s="35" t="s">
        <v>16</v>
      </c>
      <c r="C23" s="36"/>
      <c r="D23" s="2">
        <v>380</v>
      </c>
      <c r="E23" s="2">
        <v>581</v>
      </c>
      <c r="F23" s="2">
        <v>526</v>
      </c>
      <c r="G23" s="2">
        <f t="shared" si="1"/>
        <v>1107</v>
      </c>
    </row>
    <row r="24" spans="1:12" ht="15" customHeight="1">
      <c r="A24" s="45"/>
      <c r="B24" s="35" t="s">
        <v>91</v>
      </c>
      <c r="C24" s="36"/>
      <c r="D24" s="2">
        <v>40</v>
      </c>
      <c r="E24" s="2">
        <v>52</v>
      </c>
      <c r="F24" s="2">
        <v>55</v>
      </c>
      <c r="G24" s="2">
        <f t="shared" si="1"/>
        <v>107</v>
      </c>
      <c r="I24" s="9"/>
      <c r="J24" s="9"/>
      <c r="K24" s="9"/>
      <c r="L24" s="9"/>
    </row>
    <row r="25" spans="1:12" ht="15" customHeight="1">
      <c r="A25" s="45"/>
      <c r="B25" s="35" t="s">
        <v>97</v>
      </c>
      <c r="C25" s="36"/>
      <c r="D25" s="17">
        <v>109</v>
      </c>
      <c r="E25" s="17">
        <v>32</v>
      </c>
      <c r="F25" s="17">
        <v>77</v>
      </c>
      <c r="G25" s="17">
        <f t="shared" si="1"/>
        <v>109</v>
      </c>
      <c r="I25" s="9"/>
      <c r="J25" s="9"/>
      <c r="K25" s="9"/>
      <c r="L25" s="9"/>
    </row>
    <row r="26" spans="1:11" ht="15" customHeight="1" thickBot="1">
      <c r="A26" s="45"/>
      <c r="B26" s="51" t="s">
        <v>87</v>
      </c>
      <c r="C26" s="51"/>
      <c r="D26" s="7">
        <f>SUM(D6:D25)</f>
        <v>3967</v>
      </c>
      <c r="E26" s="7">
        <f>SUM(E6:E25)</f>
        <v>5679</v>
      </c>
      <c r="F26" s="7">
        <f>SUM(F6:F25)</f>
        <v>5789</v>
      </c>
      <c r="G26" s="7">
        <f>SUM(G6:G25)</f>
        <v>11468</v>
      </c>
      <c r="H26" s="9"/>
      <c r="I26" s="9"/>
      <c r="J26" s="9"/>
      <c r="K26" s="9"/>
    </row>
    <row r="27" spans="1:7" ht="15" customHeight="1" thickTop="1">
      <c r="A27" s="46" t="s">
        <v>93</v>
      </c>
      <c r="B27" s="49" t="s">
        <v>17</v>
      </c>
      <c r="C27" s="50"/>
      <c r="D27" s="13">
        <v>254</v>
      </c>
      <c r="E27" s="13">
        <v>413</v>
      </c>
      <c r="F27" s="13">
        <v>376</v>
      </c>
      <c r="G27" s="13">
        <f>SUM(E27:F27)</f>
        <v>789</v>
      </c>
    </row>
    <row r="28" spans="1:7" ht="15" customHeight="1">
      <c r="A28" s="45"/>
      <c r="B28" s="35" t="s">
        <v>18</v>
      </c>
      <c r="C28" s="36"/>
      <c r="D28" s="2">
        <v>105</v>
      </c>
      <c r="E28" s="2">
        <v>154</v>
      </c>
      <c r="F28" s="2">
        <v>130</v>
      </c>
      <c r="G28" s="2">
        <f>SUM(E28:F28)</f>
        <v>284</v>
      </c>
    </row>
    <row r="29" spans="1:7" ht="15" customHeight="1">
      <c r="A29" s="45"/>
      <c r="B29" s="35" t="s">
        <v>19</v>
      </c>
      <c r="C29" s="36"/>
      <c r="D29" s="2">
        <v>60</v>
      </c>
      <c r="E29" s="2">
        <v>89</v>
      </c>
      <c r="F29" s="2">
        <v>88</v>
      </c>
      <c r="G29" s="2">
        <f aca="true" t="shared" si="2" ref="G29:G43">SUM(E29:F29)</f>
        <v>177</v>
      </c>
    </row>
    <row r="30" spans="1:7" ht="15" customHeight="1">
      <c r="A30" s="45"/>
      <c r="B30" s="35" t="s">
        <v>20</v>
      </c>
      <c r="C30" s="36"/>
      <c r="D30" s="2">
        <v>217</v>
      </c>
      <c r="E30" s="2">
        <v>327</v>
      </c>
      <c r="F30" s="2">
        <v>282</v>
      </c>
      <c r="G30" s="2">
        <f t="shared" si="2"/>
        <v>609</v>
      </c>
    </row>
    <row r="31" spans="1:7" ht="15" customHeight="1">
      <c r="A31" s="45"/>
      <c r="B31" s="35" t="s">
        <v>21</v>
      </c>
      <c r="C31" s="36"/>
      <c r="D31" s="2">
        <v>51</v>
      </c>
      <c r="E31" s="2">
        <v>62</v>
      </c>
      <c r="F31" s="2">
        <v>63</v>
      </c>
      <c r="G31" s="2">
        <f t="shared" si="2"/>
        <v>125</v>
      </c>
    </row>
    <row r="32" spans="1:7" ht="15" customHeight="1">
      <c r="A32" s="45"/>
      <c r="B32" s="35" t="s">
        <v>22</v>
      </c>
      <c r="C32" s="36"/>
      <c r="D32" s="2">
        <v>133</v>
      </c>
      <c r="E32" s="2">
        <v>196</v>
      </c>
      <c r="F32" s="2">
        <v>187</v>
      </c>
      <c r="G32" s="2">
        <f t="shared" si="2"/>
        <v>383</v>
      </c>
    </row>
    <row r="33" spans="1:7" ht="15" customHeight="1">
      <c r="A33" s="45"/>
      <c r="B33" s="35" t="s">
        <v>23</v>
      </c>
      <c r="C33" s="36"/>
      <c r="D33" s="2">
        <v>215</v>
      </c>
      <c r="E33" s="2">
        <v>317</v>
      </c>
      <c r="F33" s="2">
        <v>298</v>
      </c>
      <c r="G33" s="2">
        <f t="shared" si="2"/>
        <v>615</v>
      </c>
    </row>
    <row r="34" spans="1:7" ht="15" customHeight="1">
      <c r="A34" s="45"/>
      <c r="B34" s="35" t="s">
        <v>24</v>
      </c>
      <c r="C34" s="36"/>
      <c r="D34" s="2">
        <v>249</v>
      </c>
      <c r="E34" s="2">
        <v>365</v>
      </c>
      <c r="F34" s="2">
        <v>351</v>
      </c>
      <c r="G34" s="2">
        <f t="shared" si="2"/>
        <v>716</v>
      </c>
    </row>
    <row r="35" spans="1:7" ht="15" customHeight="1">
      <c r="A35" s="45"/>
      <c r="B35" s="35" t="s">
        <v>25</v>
      </c>
      <c r="C35" s="36"/>
      <c r="D35" s="2">
        <v>175</v>
      </c>
      <c r="E35" s="2">
        <v>239</v>
      </c>
      <c r="F35" s="2">
        <v>251</v>
      </c>
      <c r="G35" s="2">
        <f t="shared" si="2"/>
        <v>490</v>
      </c>
    </row>
    <row r="36" spans="1:7" ht="15" customHeight="1">
      <c r="A36" s="45"/>
      <c r="B36" s="35" t="s">
        <v>26</v>
      </c>
      <c r="C36" s="36"/>
      <c r="D36" s="2">
        <v>149</v>
      </c>
      <c r="E36" s="2">
        <v>262</v>
      </c>
      <c r="F36" s="2">
        <v>236</v>
      </c>
      <c r="G36" s="2">
        <f t="shared" si="2"/>
        <v>498</v>
      </c>
    </row>
    <row r="37" spans="1:7" ht="15" customHeight="1">
      <c r="A37" s="45"/>
      <c r="B37" s="35" t="s">
        <v>27</v>
      </c>
      <c r="C37" s="36"/>
      <c r="D37" s="2">
        <v>146</v>
      </c>
      <c r="E37" s="2">
        <v>141</v>
      </c>
      <c r="F37" s="2">
        <v>130</v>
      </c>
      <c r="G37" s="2">
        <f t="shared" si="2"/>
        <v>271</v>
      </c>
    </row>
    <row r="38" spans="1:7" ht="15" customHeight="1">
      <c r="A38" s="45"/>
      <c r="B38" s="35" t="s">
        <v>28</v>
      </c>
      <c r="C38" s="36"/>
      <c r="D38" s="2">
        <v>33</v>
      </c>
      <c r="E38" s="2">
        <v>39</v>
      </c>
      <c r="F38" s="2">
        <v>8</v>
      </c>
      <c r="G38" s="2">
        <f t="shared" si="2"/>
        <v>47</v>
      </c>
    </row>
    <row r="39" spans="1:7" ht="15" customHeight="1">
      <c r="A39" s="45"/>
      <c r="B39" s="35" t="s">
        <v>29</v>
      </c>
      <c r="C39" s="36"/>
      <c r="D39" s="2">
        <v>33</v>
      </c>
      <c r="E39" s="2">
        <v>30</v>
      </c>
      <c r="F39" s="2">
        <v>3</v>
      </c>
      <c r="G39" s="2">
        <f t="shared" si="2"/>
        <v>33</v>
      </c>
    </row>
    <row r="40" spans="1:7" ht="15" customHeight="1">
      <c r="A40" s="45"/>
      <c r="B40" s="35" t="s">
        <v>30</v>
      </c>
      <c r="C40" s="36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45"/>
      <c r="B41" s="35" t="s">
        <v>31</v>
      </c>
      <c r="C41" s="36"/>
      <c r="D41" s="2">
        <v>70</v>
      </c>
      <c r="E41" s="2">
        <v>18</v>
      </c>
      <c r="F41" s="2">
        <v>52</v>
      </c>
      <c r="G41" s="2">
        <f t="shared" si="2"/>
        <v>70</v>
      </c>
    </row>
    <row r="42" spans="1:7" ht="15" customHeight="1">
      <c r="A42" s="45"/>
      <c r="B42" s="35" t="s">
        <v>32</v>
      </c>
      <c r="C42" s="36"/>
      <c r="D42" s="2">
        <v>56</v>
      </c>
      <c r="E42" s="2">
        <v>101</v>
      </c>
      <c r="F42" s="2">
        <v>106</v>
      </c>
      <c r="G42" s="2">
        <f t="shared" si="2"/>
        <v>207</v>
      </c>
    </row>
    <row r="43" spans="1:7" ht="15" customHeight="1">
      <c r="A43" s="45"/>
      <c r="B43" s="35" t="s">
        <v>33</v>
      </c>
      <c r="C43" s="36"/>
      <c r="D43" s="2">
        <v>47</v>
      </c>
      <c r="E43" s="2">
        <v>65</v>
      </c>
      <c r="F43" s="2">
        <v>64</v>
      </c>
      <c r="G43" s="2">
        <f t="shared" si="2"/>
        <v>129</v>
      </c>
    </row>
    <row r="44" spans="1:7" ht="15" customHeight="1" thickBot="1">
      <c r="A44" s="47"/>
      <c r="B44" s="51" t="s">
        <v>88</v>
      </c>
      <c r="C44" s="51"/>
      <c r="D44" s="6">
        <f>SUM(D27:D43)</f>
        <v>1993</v>
      </c>
      <c r="E44" s="6">
        <f>SUM(E27:E43)</f>
        <v>2818</v>
      </c>
      <c r="F44" s="6">
        <f>SUM(F27:F43)</f>
        <v>2625</v>
      </c>
      <c r="G44" s="6">
        <f>SUM(G27:G43)</f>
        <v>5443</v>
      </c>
    </row>
    <row r="45" spans="1:8" ht="15" customHeight="1" thickTop="1">
      <c r="A45" s="46" t="s">
        <v>94</v>
      </c>
      <c r="B45" s="52" t="s">
        <v>34</v>
      </c>
      <c r="C45" s="52"/>
      <c r="D45" s="13">
        <v>1024</v>
      </c>
      <c r="E45" s="13">
        <v>1552</v>
      </c>
      <c r="F45" s="13">
        <v>1504</v>
      </c>
      <c r="G45" s="13">
        <f>SUM(E45:F45)</f>
        <v>3056</v>
      </c>
      <c r="H45" s="9"/>
    </row>
    <row r="46" spans="1:8" ht="15" customHeight="1">
      <c r="A46" s="45"/>
      <c r="B46" s="48" t="s">
        <v>35</v>
      </c>
      <c r="C46" s="48"/>
      <c r="D46" s="2">
        <v>184</v>
      </c>
      <c r="E46" s="2">
        <v>175</v>
      </c>
      <c r="F46" s="2">
        <v>200</v>
      </c>
      <c r="G46" s="2">
        <f>SUM(E46:F46)</f>
        <v>375</v>
      </c>
      <c r="H46" s="9"/>
    </row>
    <row r="47" spans="1:8" ht="15" customHeight="1">
      <c r="A47" s="45"/>
      <c r="B47" s="48" t="s">
        <v>36</v>
      </c>
      <c r="C47" s="48"/>
      <c r="D47" s="2">
        <v>334</v>
      </c>
      <c r="E47" s="2">
        <v>470</v>
      </c>
      <c r="F47" s="2">
        <v>443</v>
      </c>
      <c r="G47" s="2">
        <f aca="true" t="shared" si="3" ref="G47:G61">SUM(E47:F47)</f>
        <v>913</v>
      </c>
      <c r="H47" s="9"/>
    </row>
    <row r="48" spans="1:8" ht="15" customHeight="1">
      <c r="A48" s="45"/>
      <c r="B48" s="48" t="s">
        <v>37</v>
      </c>
      <c r="C48" s="48"/>
      <c r="D48" s="2">
        <v>150</v>
      </c>
      <c r="E48" s="2">
        <v>222</v>
      </c>
      <c r="F48" s="2">
        <v>220</v>
      </c>
      <c r="G48" s="2">
        <f t="shared" si="3"/>
        <v>442</v>
      </c>
      <c r="H48" s="9"/>
    </row>
    <row r="49" spans="1:8" ht="15" customHeight="1">
      <c r="A49" s="45"/>
      <c r="B49" s="48" t="s">
        <v>38</v>
      </c>
      <c r="C49" s="48"/>
      <c r="D49" s="2">
        <v>221</v>
      </c>
      <c r="E49" s="2">
        <v>329</v>
      </c>
      <c r="F49" s="2">
        <v>323</v>
      </c>
      <c r="G49" s="2">
        <f t="shared" si="3"/>
        <v>652</v>
      </c>
      <c r="H49" s="9"/>
    </row>
    <row r="50" spans="1:8" ht="15" customHeight="1">
      <c r="A50" s="45"/>
      <c r="B50" s="48" t="s">
        <v>39</v>
      </c>
      <c r="C50" s="48"/>
      <c r="D50" s="2">
        <v>302</v>
      </c>
      <c r="E50" s="2">
        <v>459</v>
      </c>
      <c r="F50" s="2">
        <v>425</v>
      </c>
      <c r="G50" s="2">
        <f t="shared" si="3"/>
        <v>884</v>
      </c>
      <c r="H50" s="9"/>
    </row>
    <row r="51" spans="1:8" ht="15" customHeight="1">
      <c r="A51" s="45"/>
      <c r="B51" s="48" t="s">
        <v>40</v>
      </c>
      <c r="C51" s="48"/>
      <c r="D51" s="2">
        <v>90</v>
      </c>
      <c r="E51" s="2">
        <v>139</v>
      </c>
      <c r="F51" s="2">
        <v>130</v>
      </c>
      <c r="G51" s="2">
        <f t="shared" si="3"/>
        <v>269</v>
      </c>
      <c r="H51" s="9"/>
    </row>
    <row r="52" spans="1:8" ht="15" customHeight="1">
      <c r="A52" s="45"/>
      <c r="B52" s="48" t="s">
        <v>41</v>
      </c>
      <c r="C52" s="48"/>
      <c r="D52" s="2">
        <v>125</v>
      </c>
      <c r="E52" s="2">
        <v>166</v>
      </c>
      <c r="F52" s="2">
        <v>181</v>
      </c>
      <c r="G52" s="2">
        <f t="shared" si="3"/>
        <v>347</v>
      </c>
      <c r="H52" s="9"/>
    </row>
    <row r="53" spans="1:8" ht="15" customHeight="1">
      <c r="A53" s="45"/>
      <c r="B53" s="48" t="s">
        <v>42</v>
      </c>
      <c r="C53" s="48"/>
      <c r="D53" s="2">
        <v>66</v>
      </c>
      <c r="E53" s="2">
        <v>98</v>
      </c>
      <c r="F53" s="2">
        <v>89</v>
      </c>
      <c r="G53" s="2">
        <f t="shared" si="3"/>
        <v>187</v>
      </c>
      <c r="H53" s="9"/>
    </row>
    <row r="54" spans="1:8" ht="15" customHeight="1">
      <c r="A54" s="45"/>
      <c r="B54" s="48" t="s">
        <v>43</v>
      </c>
      <c r="C54" s="48"/>
      <c r="D54" s="2">
        <v>143</v>
      </c>
      <c r="E54" s="2">
        <v>208</v>
      </c>
      <c r="F54" s="2">
        <v>206</v>
      </c>
      <c r="G54" s="2">
        <f t="shared" si="3"/>
        <v>414</v>
      </c>
      <c r="H54" s="9"/>
    </row>
    <row r="55" spans="1:8" ht="15" customHeight="1">
      <c r="A55" s="45"/>
      <c r="B55" s="48" t="s">
        <v>44</v>
      </c>
      <c r="C55" s="48"/>
      <c r="D55" s="2">
        <v>193</v>
      </c>
      <c r="E55" s="2">
        <v>273</v>
      </c>
      <c r="F55" s="2">
        <v>264</v>
      </c>
      <c r="G55" s="2">
        <f t="shared" si="3"/>
        <v>537</v>
      </c>
      <c r="H55" s="9"/>
    </row>
    <row r="56" spans="1:8" ht="15" customHeight="1">
      <c r="A56" s="45"/>
      <c r="B56" s="48" t="s">
        <v>45</v>
      </c>
      <c r="C56" s="48"/>
      <c r="D56" s="2">
        <v>492</v>
      </c>
      <c r="E56" s="2">
        <v>687</v>
      </c>
      <c r="F56" s="2">
        <v>679</v>
      </c>
      <c r="G56" s="2">
        <f t="shared" si="3"/>
        <v>1366</v>
      </c>
      <c r="H56" s="9"/>
    </row>
    <row r="57" spans="1:8" ht="15" customHeight="1">
      <c r="A57" s="45"/>
      <c r="B57" s="48" t="s">
        <v>46</v>
      </c>
      <c r="C57" s="48"/>
      <c r="D57" s="2">
        <v>298</v>
      </c>
      <c r="E57" s="2">
        <v>406</v>
      </c>
      <c r="F57" s="2">
        <v>386</v>
      </c>
      <c r="G57" s="2">
        <f t="shared" si="3"/>
        <v>792</v>
      </c>
      <c r="H57" s="9"/>
    </row>
    <row r="58" spans="1:8" ht="15" customHeight="1">
      <c r="A58" s="45"/>
      <c r="B58" s="48" t="s">
        <v>47</v>
      </c>
      <c r="C58" s="48"/>
      <c r="D58" s="2">
        <v>162</v>
      </c>
      <c r="E58" s="2">
        <v>248</v>
      </c>
      <c r="F58" s="2">
        <v>280</v>
      </c>
      <c r="G58" s="2">
        <f t="shared" si="3"/>
        <v>528</v>
      </c>
      <c r="H58" s="9"/>
    </row>
    <row r="59" spans="1:8" ht="15" customHeight="1">
      <c r="A59" s="45"/>
      <c r="B59" s="48" t="s">
        <v>48</v>
      </c>
      <c r="C59" s="48"/>
      <c r="D59" s="2">
        <v>97</v>
      </c>
      <c r="E59" s="2">
        <v>171</v>
      </c>
      <c r="F59" s="2">
        <v>173</v>
      </c>
      <c r="G59" s="2">
        <f t="shared" si="3"/>
        <v>344</v>
      </c>
      <c r="H59" s="9"/>
    </row>
    <row r="60" spans="1:8" ht="15" customHeight="1">
      <c r="A60" s="45"/>
      <c r="B60" s="48" t="s">
        <v>49</v>
      </c>
      <c r="C60" s="48"/>
      <c r="D60" s="2">
        <v>54</v>
      </c>
      <c r="E60" s="2">
        <v>102</v>
      </c>
      <c r="F60" s="2">
        <v>108</v>
      </c>
      <c r="G60" s="2">
        <f t="shared" si="3"/>
        <v>210</v>
      </c>
      <c r="H60" s="9"/>
    </row>
    <row r="61" spans="1:8" ht="15" customHeight="1">
      <c r="A61" s="45"/>
      <c r="B61" s="48" t="s">
        <v>50</v>
      </c>
      <c r="C61" s="48"/>
      <c r="D61" s="2">
        <v>80</v>
      </c>
      <c r="E61" s="2">
        <v>75</v>
      </c>
      <c r="F61" s="2">
        <v>5</v>
      </c>
      <c r="G61" s="2">
        <f t="shared" si="3"/>
        <v>80</v>
      </c>
      <c r="H61" s="9"/>
    </row>
    <row r="62" spans="1:7" ht="15" customHeight="1" thickBot="1">
      <c r="A62" s="47"/>
      <c r="B62" s="37" t="s">
        <v>89</v>
      </c>
      <c r="C62" s="37"/>
      <c r="D62" s="6">
        <f>SUM(D45:D61)</f>
        <v>4015</v>
      </c>
      <c r="E62" s="6">
        <f>SUM(E45:E61)</f>
        <v>5780</v>
      </c>
      <c r="F62" s="6">
        <f>SUM(F45:F61)</f>
        <v>5616</v>
      </c>
      <c r="G62" s="6">
        <f>SUM(G45:G61)</f>
        <v>11396</v>
      </c>
    </row>
    <row r="63" spans="1:7" ht="15" customHeight="1" thickTop="1">
      <c r="A63" s="46" t="s">
        <v>95</v>
      </c>
      <c r="B63" s="49" t="s">
        <v>51</v>
      </c>
      <c r="C63" s="50"/>
      <c r="D63" s="13">
        <v>67</v>
      </c>
      <c r="E63" s="13">
        <v>89</v>
      </c>
      <c r="F63" s="13">
        <v>86</v>
      </c>
      <c r="G63" s="13">
        <f>SUM(E63:F63)</f>
        <v>175</v>
      </c>
    </row>
    <row r="64" spans="1:7" ht="15" customHeight="1">
      <c r="A64" s="45"/>
      <c r="B64" s="35" t="s">
        <v>52</v>
      </c>
      <c r="C64" s="36"/>
      <c r="D64" s="2">
        <v>104</v>
      </c>
      <c r="E64" s="2">
        <v>156</v>
      </c>
      <c r="F64" s="2">
        <v>155</v>
      </c>
      <c r="G64" s="2">
        <f>SUM(E64:F64)</f>
        <v>311</v>
      </c>
    </row>
    <row r="65" spans="1:7" ht="15" customHeight="1">
      <c r="A65" s="45"/>
      <c r="B65" s="35" t="s">
        <v>53</v>
      </c>
      <c r="C65" s="36"/>
      <c r="D65" s="2">
        <v>111</v>
      </c>
      <c r="E65" s="2">
        <v>172</v>
      </c>
      <c r="F65" s="2">
        <v>178</v>
      </c>
      <c r="G65" s="2">
        <f aca="true" t="shared" si="4" ref="G65:G89">SUM(E65:F65)</f>
        <v>350</v>
      </c>
    </row>
    <row r="66" spans="1:7" ht="15" customHeight="1">
      <c r="A66" s="45"/>
      <c r="B66" s="35" t="s">
        <v>54</v>
      </c>
      <c r="C66" s="36"/>
      <c r="D66" s="2">
        <v>191</v>
      </c>
      <c r="E66" s="2">
        <v>307</v>
      </c>
      <c r="F66" s="2">
        <v>290</v>
      </c>
      <c r="G66" s="2">
        <f t="shared" si="4"/>
        <v>597</v>
      </c>
    </row>
    <row r="67" spans="1:7" ht="15" customHeight="1">
      <c r="A67" s="45"/>
      <c r="B67" s="35" t="s">
        <v>55</v>
      </c>
      <c r="C67" s="36"/>
      <c r="D67" s="2">
        <v>153</v>
      </c>
      <c r="E67" s="2">
        <v>240</v>
      </c>
      <c r="F67" s="2">
        <v>219</v>
      </c>
      <c r="G67" s="2">
        <f t="shared" si="4"/>
        <v>459</v>
      </c>
    </row>
    <row r="68" spans="1:7" ht="15" customHeight="1">
      <c r="A68" s="45"/>
      <c r="B68" s="35" t="s">
        <v>56</v>
      </c>
      <c r="C68" s="36"/>
      <c r="D68" s="2">
        <v>133</v>
      </c>
      <c r="E68" s="2">
        <v>168</v>
      </c>
      <c r="F68" s="2">
        <v>156</v>
      </c>
      <c r="G68" s="2">
        <f t="shared" si="4"/>
        <v>324</v>
      </c>
    </row>
    <row r="69" spans="1:7" ht="15" customHeight="1">
      <c r="A69" s="45"/>
      <c r="B69" s="35" t="s">
        <v>57</v>
      </c>
      <c r="C69" s="36"/>
      <c r="D69" s="2">
        <v>143</v>
      </c>
      <c r="E69" s="2">
        <v>229</v>
      </c>
      <c r="F69" s="2">
        <v>206</v>
      </c>
      <c r="G69" s="2">
        <f t="shared" si="4"/>
        <v>435</v>
      </c>
    </row>
    <row r="70" spans="1:7" ht="15" customHeight="1">
      <c r="A70" s="45"/>
      <c r="B70" s="35" t="s">
        <v>58</v>
      </c>
      <c r="C70" s="36"/>
      <c r="D70" s="2">
        <v>168</v>
      </c>
      <c r="E70" s="2">
        <v>271</v>
      </c>
      <c r="F70" s="2">
        <v>280</v>
      </c>
      <c r="G70" s="2">
        <f t="shared" si="4"/>
        <v>551</v>
      </c>
    </row>
    <row r="71" spans="1:7" ht="15" customHeight="1">
      <c r="A71" s="45"/>
      <c r="B71" s="35" t="s">
        <v>59</v>
      </c>
      <c r="C71" s="36"/>
      <c r="D71" s="2">
        <v>206</v>
      </c>
      <c r="E71" s="2">
        <v>348</v>
      </c>
      <c r="F71" s="2">
        <v>328</v>
      </c>
      <c r="G71" s="2">
        <f t="shared" si="4"/>
        <v>676</v>
      </c>
    </row>
    <row r="72" spans="1:7" ht="15" customHeight="1">
      <c r="A72" s="45"/>
      <c r="B72" s="35" t="s">
        <v>60</v>
      </c>
      <c r="C72" s="36"/>
      <c r="D72" s="2">
        <v>174</v>
      </c>
      <c r="E72" s="2">
        <v>276</v>
      </c>
      <c r="F72" s="2">
        <v>286</v>
      </c>
      <c r="G72" s="2">
        <f t="shared" si="4"/>
        <v>562</v>
      </c>
    </row>
    <row r="73" spans="1:7" ht="15" customHeight="1">
      <c r="A73" s="45"/>
      <c r="B73" s="35" t="s">
        <v>61</v>
      </c>
      <c r="C73" s="36"/>
      <c r="D73" s="2">
        <v>100</v>
      </c>
      <c r="E73" s="2">
        <v>168</v>
      </c>
      <c r="F73" s="2">
        <v>159</v>
      </c>
      <c r="G73" s="2">
        <f t="shared" si="4"/>
        <v>327</v>
      </c>
    </row>
    <row r="74" spans="1:7" ht="15" customHeight="1">
      <c r="A74" s="45"/>
      <c r="B74" s="35" t="s">
        <v>62</v>
      </c>
      <c r="C74" s="36"/>
      <c r="D74" s="2">
        <v>58</v>
      </c>
      <c r="E74" s="2">
        <v>94</v>
      </c>
      <c r="F74" s="2">
        <v>80</v>
      </c>
      <c r="G74" s="2">
        <f t="shared" si="4"/>
        <v>174</v>
      </c>
    </row>
    <row r="75" spans="1:7" ht="15" customHeight="1">
      <c r="A75" s="45"/>
      <c r="B75" s="35" t="s">
        <v>63</v>
      </c>
      <c r="C75" s="36"/>
      <c r="D75" s="2">
        <v>120</v>
      </c>
      <c r="E75" s="2">
        <v>189</v>
      </c>
      <c r="F75" s="2">
        <v>182</v>
      </c>
      <c r="G75" s="2">
        <f t="shared" si="4"/>
        <v>371</v>
      </c>
    </row>
    <row r="76" spans="1:7" ht="15" customHeight="1">
      <c r="A76" s="45"/>
      <c r="B76" s="35" t="s">
        <v>64</v>
      </c>
      <c r="C76" s="36"/>
      <c r="D76" s="2">
        <v>299</v>
      </c>
      <c r="E76" s="2">
        <v>468</v>
      </c>
      <c r="F76" s="2">
        <v>476</v>
      </c>
      <c r="G76" s="2">
        <f t="shared" si="4"/>
        <v>944</v>
      </c>
    </row>
    <row r="77" spans="1:7" ht="15" customHeight="1">
      <c r="A77" s="45"/>
      <c r="B77" s="35" t="s">
        <v>65</v>
      </c>
      <c r="C77" s="36"/>
      <c r="D77" s="2">
        <v>672</v>
      </c>
      <c r="E77" s="2">
        <v>976</v>
      </c>
      <c r="F77" s="2">
        <v>1016</v>
      </c>
      <c r="G77" s="2">
        <f t="shared" si="4"/>
        <v>1992</v>
      </c>
    </row>
    <row r="78" spans="1:7" ht="15" customHeight="1">
      <c r="A78" s="45"/>
      <c r="B78" s="35" t="s">
        <v>66</v>
      </c>
      <c r="C78" s="36"/>
      <c r="D78" s="2">
        <v>203</v>
      </c>
      <c r="E78" s="2">
        <v>339</v>
      </c>
      <c r="F78" s="2">
        <v>319</v>
      </c>
      <c r="G78" s="2">
        <f t="shared" si="4"/>
        <v>658</v>
      </c>
    </row>
    <row r="79" spans="1:7" ht="15" customHeight="1">
      <c r="A79" s="45"/>
      <c r="B79" s="35" t="s">
        <v>67</v>
      </c>
      <c r="C79" s="36"/>
      <c r="D79" s="2">
        <v>139</v>
      </c>
      <c r="E79" s="2">
        <v>207</v>
      </c>
      <c r="F79" s="2">
        <v>191</v>
      </c>
      <c r="G79" s="2">
        <f t="shared" si="4"/>
        <v>398</v>
      </c>
    </row>
    <row r="80" spans="1:7" ht="15" customHeight="1">
      <c r="A80" s="45"/>
      <c r="B80" s="35" t="s">
        <v>68</v>
      </c>
      <c r="C80" s="36"/>
      <c r="D80" s="2">
        <v>277</v>
      </c>
      <c r="E80" s="2">
        <v>464</v>
      </c>
      <c r="F80" s="2">
        <v>447</v>
      </c>
      <c r="G80" s="2">
        <f t="shared" si="4"/>
        <v>911</v>
      </c>
    </row>
    <row r="81" spans="1:7" ht="15" customHeight="1">
      <c r="A81" s="45"/>
      <c r="B81" s="35" t="s">
        <v>69</v>
      </c>
      <c r="C81" s="36"/>
      <c r="D81" s="2">
        <v>98</v>
      </c>
      <c r="E81" s="2">
        <v>163</v>
      </c>
      <c r="F81" s="2">
        <v>156</v>
      </c>
      <c r="G81" s="2">
        <f t="shared" si="4"/>
        <v>319</v>
      </c>
    </row>
    <row r="82" spans="1:7" ht="15" customHeight="1">
      <c r="A82" s="45"/>
      <c r="B82" s="35" t="s">
        <v>70</v>
      </c>
      <c r="C82" s="36"/>
      <c r="D82" s="2">
        <v>81</v>
      </c>
      <c r="E82" s="2">
        <v>127</v>
      </c>
      <c r="F82" s="2">
        <v>127</v>
      </c>
      <c r="G82" s="2">
        <f t="shared" si="4"/>
        <v>254</v>
      </c>
    </row>
    <row r="83" spans="1:7" ht="15" customHeight="1">
      <c r="A83" s="45"/>
      <c r="B83" s="35" t="s">
        <v>71</v>
      </c>
      <c r="C83" s="36"/>
      <c r="D83" s="2">
        <v>122</v>
      </c>
      <c r="E83" s="2">
        <v>204</v>
      </c>
      <c r="F83" s="2">
        <v>223</v>
      </c>
      <c r="G83" s="2">
        <f t="shared" si="4"/>
        <v>427</v>
      </c>
    </row>
    <row r="84" spans="1:7" ht="15" customHeight="1">
      <c r="A84" s="45"/>
      <c r="B84" s="35" t="s">
        <v>72</v>
      </c>
      <c r="C84" s="36"/>
      <c r="D84" s="2">
        <v>72</v>
      </c>
      <c r="E84" s="2">
        <v>123</v>
      </c>
      <c r="F84" s="2">
        <v>136</v>
      </c>
      <c r="G84" s="2">
        <f t="shared" si="4"/>
        <v>259</v>
      </c>
    </row>
    <row r="85" spans="1:7" ht="15" customHeight="1">
      <c r="A85" s="45"/>
      <c r="B85" s="35" t="s">
        <v>73</v>
      </c>
      <c r="C85" s="36"/>
      <c r="D85" s="2">
        <v>125</v>
      </c>
      <c r="E85" s="2">
        <v>219</v>
      </c>
      <c r="F85" s="2">
        <v>245</v>
      </c>
      <c r="G85" s="2">
        <f t="shared" si="4"/>
        <v>464</v>
      </c>
    </row>
    <row r="86" spans="1:7" ht="15" customHeight="1">
      <c r="A86" s="45"/>
      <c r="B86" s="35" t="s">
        <v>74</v>
      </c>
      <c r="C86" s="36"/>
      <c r="D86" s="2">
        <v>68</v>
      </c>
      <c r="E86" s="2">
        <v>124</v>
      </c>
      <c r="F86" s="2">
        <v>126</v>
      </c>
      <c r="G86" s="2">
        <f t="shared" si="4"/>
        <v>250</v>
      </c>
    </row>
    <row r="87" spans="1:7" ht="15" customHeight="1">
      <c r="A87" s="45"/>
      <c r="B87" s="35" t="s">
        <v>75</v>
      </c>
      <c r="C87" s="36"/>
      <c r="D87" s="2">
        <v>61</v>
      </c>
      <c r="E87" s="2">
        <v>29</v>
      </c>
      <c r="F87" s="2">
        <v>32</v>
      </c>
      <c r="G87" s="2">
        <f t="shared" si="4"/>
        <v>61</v>
      </c>
    </row>
    <row r="88" spans="1:7" ht="15" customHeight="1">
      <c r="A88" s="45"/>
      <c r="B88" s="35" t="s">
        <v>76</v>
      </c>
      <c r="C88" s="36"/>
      <c r="D88" s="2">
        <v>103</v>
      </c>
      <c r="E88" s="2">
        <v>38</v>
      </c>
      <c r="F88" s="2">
        <v>65</v>
      </c>
      <c r="G88" s="2">
        <f t="shared" si="4"/>
        <v>103</v>
      </c>
    </row>
    <row r="89" spans="1:7" ht="15" customHeight="1">
      <c r="A89" s="45"/>
      <c r="B89" s="35" t="s">
        <v>77</v>
      </c>
      <c r="C89" s="36"/>
      <c r="D89" s="2">
        <v>55</v>
      </c>
      <c r="E89" s="2">
        <v>34</v>
      </c>
      <c r="F89" s="2">
        <v>21</v>
      </c>
      <c r="G89" s="2">
        <f t="shared" si="4"/>
        <v>55</v>
      </c>
    </row>
    <row r="90" spans="1:7" ht="15" customHeight="1" thickBot="1">
      <c r="A90" s="47"/>
      <c r="B90" s="37" t="s">
        <v>90</v>
      </c>
      <c r="C90" s="37"/>
      <c r="D90" s="6">
        <f>SUM(D63:D89)</f>
        <v>4103</v>
      </c>
      <c r="E90" s="6">
        <f>SUM(E63:E89)</f>
        <v>6222</v>
      </c>
      <c r="F90" s="6">
        <f>SUM(F63:F89)</f>
        <v>6185</v>
      </c>
      <c r="G90" s="6">
        <f>SUM(G63:G89)</f>
        <v>12407</v>
      </c>
    </row>
    <row r="91" spans="1:11" ht="15" customHeight="1" thickBot="1" thickTop="1">
      <c r="A91" s="10"/>
      <c r="B91" s="38" t="s">
        <v>96</v>
      </c>
      <c r="C91" s="39"/>
      <c r="D91" s="8">
        <f>SUM(D6:D25,D27:D43,D45:D61,D63:D89)</f>
        <v>14078</v>
      </c>
      <c r="E91" s="8">
        <f>SUM(E6:E25,E27:E43,E45:E61,E63:E89)</f>
        <v>20499</v>
      </c>
      <c r="F91" s="8">
        <f>SUM(F6:F25,F27:F43,F45:F61,F63:F89)</f>
        <v>20215</v>
      </c>
      <c r="G91" s="8">
        <f>SUM(G6:G25,G27:G43,G45:G61,G63:G89)</f>
        <v>40714</v>
      </c>
      <c r="H91" s="9"/>
      <c r="I91" s="9"/>
      <c r="J91" s="9"/>
      <c r="K91" s="9"/>
    </row>
    <row r="92" spans="4:7" ht="15" customHeight="1" thickTop="1">
      <c r="D92" s="9"/>
      <c r="E92" s="9"/>
      <c r="F92" s="9"/>
      <c r="G92" s="9"/>
    </row>
    <row r="93" spans="4:7" ht="15" customHeight="1">
      <c r="D93" s="9"/>
      <c r="E93" s="9"/>
      <c r="F93" s="9"/>
      <c r="G93" s="9"/>
    </row>
    <row r="94" ht="15" customHeight="1"/>
    <row r="95" spans="2:7" ht="15" customHeight="1">
      <c r="B95" s="59" t="s">
        <v>105</v>
      </c>
      <c r="C95" s="59"/>
      <c r="D95" s="59"/>
      <c r="E95" s="59"/>
      <c r="F95" s="59"/>
      <c r="G95" s="59"/>
    </row>
    <row r="96" spans="2:7" ht="15" customHeight="1">
      <c r="B96" s="60"/>
      <c r="C96" s="60"/>
      <c r="D96" s="60"/>
      <c r="E96" s="60"/>
      <c r="F96" s="60"/>
      <c r="G96" s="60"/>
    </row>
    <row r="97" spans="1:7" ht="15" customHeight="1">
      <c r="A97" s="20"/>
      <c r="B97" s="40" t="s">
        <v>98</v>
      </c>
      <c r="C97" s="41"/>
      <c r="D97" s="42"/>
      <c r="E97" s="19" t="s">
        <v>80</v>
      </c>
      <c r="F97" s="19" t="s">
        <v>81</v>
      </c>
      <c r="G97" s="19" t="s">
        <v>82</v>
      </c>
    </row>
    <row r="98" spans="1:7" ht="15" customHeight="1">
      <c r="A98" s="21"/>
      <c r="B98" s="43" t="s">
        <v>99</v>
      </c>
      <c r="C98" s="43"/>
      <c r="D98" s="18">
        <v>17</v>
      </c>
      <c r="E98" s="25"/>
      <c r="F98" s="25"/>
      <c r="G98" s="25"/>
    </row>
    <row r="99" spans="1:7" ht="15" customHeight="1" thickBot="1">
      <c r="A99" s="21"/>
      <c r="B99" s="33" t="s">
        <v>100</v>
      </c>
      <c r="C99" s="33"/>
      <c r="D99" s="11">
        <v>57</v>
      </c>
      <c r="E99" s="26"/>
      <c r="F99" s="26"/>
      <c r="G99" s="26"/>
    </row>
    <row r="100" spans="1:7" ht="15" customHeight="1" thickBot="1" thickTop="1">
      <c r="A100" s="12"/>
      <c r="B100" s="34" t="s">
        <v>83</v>
      </c>
      <c r="C100" s="34"/>
      <c r="D100" s="22">
        <f>SUM(D98:D99)</f>
        <v>74</v>
      </c>
      <c r="E100" s="22">
        <v>35</v>
      </c>
      <c r="F100" s="22">
        <v>57</v>
      </c>
      <c r="G100" s="22">
        <f>SUM(E100:F100)</f>
        <v>92</v>
      </c>
    </row>
    <row r="101" ht="14.25" thickTop="1"/>
  </sheetData>
  <sheetProtection sheet="1"/>
  <mergeCells count="103"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7:A4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5:A62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A90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5:G96"/>
    <mergeCell ref="B100:C100"/>
    <mergeCell ref="B91:C91"/>
    <mergeCell ref="B97:D97"/>
    <mergeCell ref="B98:C98"/>
    <mergeCell ref="E98:E99"/>
    <mergeCell ref="F98:F99"/>
    <mergeCell ref="G98:G99"/>
    <mergeCell ref="B99:C99"/>
  </mergeCells>
  <printOptions/>
  <pageMargins left="0.787" right="0.787" top="0.69" bottom="0.53" header="0.512" footer="0.22"/>
  <pageSetup horizontalDpi="600" verticalDpi="600" orientation="portrait" paperSize="9" scale="84" r:id="rId1"/>
  <headerFooter alignWithMargins="0">
    <oddFooter>&amp;C&amp;P/&amp;N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zoomScale="130" zoomScaleNormal="130" zoomScaleSheetLayoutView="130" workbookViewId="0" topLeftCell="A1">
      <selection activeCell="B16" sqref="B16:C16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54" t="s">
        <v>104</v>
      </c>
      <c r="G1" s="55"/>
    </row>
    <row r="2" spans="1:8" ht="13.5" customHeight="1">
      <c r="A2" s="56" t="s">
        <v>86</v>
      </c>
      <c r="B2" s="56"/>
      <c r="C2" s="56"/>
      <c r="D2" s="56"/>
      <c r="E2" s="56"/>
      <c r="F2" s="56"/>
      <c r="G2" s="56"/>
      <c r="H2" s="23"/>
    </row>
    <row r="3" spans="1:7" ht="13.5" customHeight="1">
      <c r="A3" s="56"/>
      <c r="B3" s="56"/>
      <c r="C3" s="56"/>
      <c r="D3" s="56"/>
      <c r="E3" s="56"/>
      <c r="F3" s="56"/>
      <c r="G3" s="56"/>
    </row>
    <row r="4" spans="2:7" ht="16.5" customHeight="1">
      <c r="B4" s="57"/>
      <c r="C4" s="57"/>
      <c r="D4" s="4"/>
      <c r="E4" s="58" t="s">
        <v>85</v>
      </c>
      <c r="F4" s="58"/>
      <c r="G4" s="58"/>
    </row>
    <row r="5" spans="1:7" ht="15" customHeight="1">
      <c r="A5" s="5"/>
      <c r="B5" s="53" t="s">
        <v>78</v>
      </c>
      <c r="C5" s="53"/>
      <c r="D5" s="1" t="s">
        <v>79</v>
      </c>
      <c r="E5" s="1" t="s">
        <v>80</v>
      </c>
      <c r="F5" s="1" t="s">
        <v>81</v>
      </c>
      <c r="G5" s="1" t="s">
        <v>82</v>
      </c>
    </row>
    <row r="6" spans="1:8" ht="15" customHeight="1">
      <c r="A6" s="44" t="s">
        <v>92</v>
      </c>
      <c r="B6" s="35" t="s">
        <v>101</v>
      </c>
      <c r="C6" s="36"/>
      <c r="D6" s="2">
        <v>446</v>
      </c>
      <c r="E6" s="2">
        <v>682</v>
      </c>
      <c r="F6" s="2">
        <v>698</v>
      </c>
      <c r="G6" s="2">
        <f aca="true" t="shared" si="0" ref="G6:G13">SUM(E6:F6)</f>
        <v>1380</v>
      </c>
      <c r="H6" s="9"/>
    </row>
    <row r="7" spans="1:7" ht="15" customHeight="1">
      <c r="A7" s="45"/>
      <c r="B7" s="35" t="s">
        <v>0</v>
      </c>
      <c r="C7" s="36"/>
      <c r="D7" s="2">
        <v>139</v>
      </c>
      <c r="E7" s="2">
        <v>185</v>
      </c>
      <c r="F7" s="2">
        <v>196</v>
      </c>
      <c r="G7" s="2">
        <f t="shared" si="0"/>
        <v>381</v>
      </c>
    </row>
    <row r="8" spans="1:11" ht="15" customHeight="1">
      <c r="A8" s="45"/>
      <c r="B8" s="35" t="s">
        <v>1</v>
      </c>
      <c r="C8" s="36"/>
      <c r="D8" s="2">
        <v>89</v>
      </c>
      <c r="E8" s="2">
        <v>115</v>
      </c>
      <c r="F8" s="2">
        <v>118</v>
      </c>
      <c r="G8" s="2">
        <f t="shared" si="0"/>
        <v>233</v>
      </c>
      <c r="H8" s="14"/>
      <c r="I8" s="14"/>
      <c r="J8" s="14"/>
      <c r="K8" s="14"/>
    </row>
    <row r="9" spans="1:11" ht="15" customHeight="1">
      <c r="A9" s="45"/>
      <c r="B9" s="35" t="s">
        <v>2</v>
      </c>
      <c r="C9" s="36"/>
      <c r="D9" s="2">
        <v>304</v>
      </c>
      <c r="E9" s="2">
        <v>415</v>
      </c>
      <c r="F9" s="2">
        <v>452</v>
      </c>
      <c r="G9" s="2">
        <f t="shared" si="0"/>
        <v>867</v>
      </c>
      <c r="H9" s="14"/>
      <c r="I9" s="14"/>
      <c r="J9" s="14"/>
      <c r="K9" s="14"/>
    </row>
    <row r="10" spans="1:11" ht="15" customHeight="1">
      <c r="A10" s="45"/>
      <c r="B10" s="35" t="s">
        <v>3</v>
      </c>
      <c r="C10" s="36"/>
      <c r="D10" s="2">
        <v>81</v>
      </c>
      <c r="E10" s="2">
        <v>101</v>
      </c>
      <c r="F10" s="2">
        <v>103</v>
      </c>
      <c r="G10" s="2">
        <f t="shared" si="0"/>
        <v>204</v>
      </c>
      <c r="H10" s="16"/>
      <c r="I10" s="16"/>
      <c r="J10" s="16"/>
      <c r="K10" s="16"/>
    </row>
    <row r="11" spans="1:11" ht="15" customHeight="1">
      <c r="A11" s="45"/>
      <c r="B11" s="35" t="s">
        <v>4</v>
      </c>
      <c r="C11" s="36"/>
      <c r="D11" s="2">
        <v>79</v>
      </c>
      <c r="E11" s="2">
        <v>105</v>
      </c>
      <c r="F11" s="2">
        <v>101</v>
      </c>
      <c r="G11" s="2">
        <f t="shared" si="0"/>
        <v>206</v>
      </c>
      <c r="H11" s="15"/>
      <c r="I11" s="15"/>
      <c r="J11" s="15"/>
      <c r="K11" s="15"/>
    </row>
    <row r="12" spans="1:11" ht="15" customHeight="1">
      <c r="A12" s="45"/>
      <c r="B12" s="35" t="s">
        <v>5</v>
      </c>
      <c r="C12" s="36"/>
      <c r="D12" s="2">
        <v>79</v>
      </c>
      <c r="E12" s="2">
        <v>123</v>
      </c>
      <c r="F12" s="2">
        <v>128</v>
      </c>
      <c r="G12" s="2">
        <f t="shared" si="0"/>
        <v>251</v>
      </c>
      <c r="H12" s="15"/>
      <c r="I12" s="15"/>
      <c r="J12" s="15"/>
      <c r="K12" s="15"/>
    </row>
    <row r="13" spans="1:7" ht="15" customHeight="1">
      <c r="A13" s="45"/>
      <c r="B13" s="35" t="s">
        <v>6</v>
      </c>
      <c r="C13" s="36"/>
      <c r="D13" s="2">
        <v>324</v>
      </c>
      <c r="E13" s="2">
        <v>473</v>
      </c>
      <c r="F13" s="2">
        <v>469</v>
      </c>
      <c r="G13" s="2">
        <f t="shared" si="0"/>
        <v>942</v>
      </c>
    </row>
    <row r="14" spans="1:7" ht="15" customHeight="1">
      <c r="A14" s="45"/>
      <c r="B14" s="35" t="s">
        <v>7</v>
      </c>
      <c r="C14" s="36"/>
      <c r="D14" s="2">
        <v>145</v>
      </c>
      <c r="E14" s="2">
        <v>251</v>
      </c>
      <c r="F14" s="2">
        <v>213</v>
      </c>
      <c r="G14" s="2">
        <f aca="true" t="shared" si="1" ref="G14:G25">SUM(E14:F14)</f>
        <v>464</v>
      </c>
    </row>
    <row r="15" spans="1:7" ht="15" customHeight="1">
      <c r="A15" s="45"/>
      <c r="B15" s="35" t="s">
        <v>8</v>
      </c>
      <c r="C15" s="36"/>
      <c r="D15" s="2">
        <v>212</v>
      </c>
      <c r="E15" s="2">
        <v>301</v>
      </c>
      <c r="F15" s="2">
        <v>304</v>
      </c>
      <c r="G15" s="2">
        <f t="shared" si="1"/>
        <v>605</v>
      </c>
    </row>
    <row r="16" spans="1:7" ht="15" customHeight="1">
      <c r="A16" s="45"/>
      <c r="B16" s="35" t="s">
        <v>9</v>
      </c>
      <c r="C16" s="36"/>
      <c r="D16" s="2">
        <v>135</v>
      </c>
      <c r="E16" s="2">
        <v>214</v>
      </c>
      <c r="F16" s="2">
        <v>200</v>
      </c>
      <c r="G16" s="2">
        <f t="shared" si="1"/>
        <v>414</v>
      </c>
    </row>
    <row r="17" spans="1:7" ht="15" customHeight="1">
      <c r="A17" s="45"/>
      <c r="B17" s="35" t="s">
        <v>10</v>
      </c>
      <c r="C17" s="36"/>
      <c r="D17" s="2">
        <v>152</v>
      </c>
      <c r="E17" s="2">
        <v>216</v>
      </c>
      <c r="F17" s="2">
        <v>246</v>
      </c>
      <c r="G17" s="2">
        <f t="shared" si="1"/>
        <v>462</v>
      </c>
    </row>
    <row r="18" spans="1:7" ht="15" customHeight="1">
      <c r="A18" s="45"/>
      <c r="B18" s="35" t="s">
        <v>11</v>
      </c>
      <c r="C18" s="36"/>
      <c r="D18" s="2">
        <v>248</v>
      </c>
      <c r="E18" s="2">
        <v>279</v>
      </c>
      <c r="F18" s="2">
        <v>291</v>
      </c>
      <c r="G18" s="2">
        <f t="shared" si="1"/>
        <v>570</v>
      </c>
    </row>
    <row r="19" spans="1:7" ht="15" customHeight="1">
      <c r="A19" s="45"/>
      <c r="B19" s="35" t="s">
        <v>12</v>
      </c>
      <c r="C19" s="36"/>
      <c r="D19" s="2">
        <v>176</v>
      </c>
      <c r="E19" s="2">
        <v>267</v>
      </c>
      <c r="F19" s="2">
        <v>266</v>
      </c>
      <c r="G19" s="2">
        <f t="shared" si="1"/>
        <v>533</v>
      </c>
    </row>
    <row r="20" spans="1:7" ht="15" customHeight="1">
      <c r="A20" s="45"/>
      <c r="B20" s="35" t="s">
        <v>13</v>
      </c>
      <c r="C20" s="36"/>
      <c r="D20" s="2">
        <f>196-D25</f>
        <v>89</v>
      </c>
      <c r="E20" s="2">
        <f>159-E25</f>
        <v>128</v>
      </c>
      <c r="F20" s="2">
        <f>199-F25</f>
        <v>123</v>
      </c>
      <c r="G20" s="2">
        <f t="shared" si="1"/>
        <v>251</v>
      </c>
    </row>
    <row r="21" spans="1:7" ht="15" customHeight="1">
      <c r="A21" s="45"/>
      <c r="B21" s="35" t="s">
        <v>14</v>
      </c>
      <c r="C21" s="36"/>
      <c r="D21" s="2">
        <v>430</v>
      </c>
      <c r="E21" s="2">
        <v>698</v>
      </c>
      <c r="F21" s="2">
        <v>683</v>
      </c>
      <c r="G21" s="2">
        <f t="shared" si="1"/>
        <v>1381</v>
      </c>
    </row>
    <row r="22" spans="1:7" ht="15" customHeight="1">
      <c r="A22" s="45"/>
      <c r="B22" s="35" t="s">
        <v>15</v>
      </c>
      <c r="C22" s="36"/>
      <c r="D22" s="2">
        <v>320</v>
      </c>
      <c r="E22" s="2">
        <v>468</v>
      </c>
      <c r="F22" s="2">
        <v>531</v>
      </c>
      <c r="G22" s="2">
        <f t="shared" si="1"/>
        <v>999</v>
      </c>
    </row>
    <row r="23" spans="1:7" ht="15" customHeight="1">
      <c r="A23" s="45"/>
      <c r="B23" s="35" t="s">
        <v>16</v>
      </c>
      <c r="C23" s="36"/>
      <c r="D23" s="2">
        <v>383</v>
      </c>
      <c r="E23" s="2">
        <v>584</v>
      </c>
      <c r="F23" s="2">
        <v>523</v>
      </c>
      <c r="G23" s="2">
        <f t="shared" si="1"/>
        <v>1107</v>
      </c>
    </row>
    <row r="24" spans="1:12" ht="15" customHeight="1">
      <c r="A24" s="45"/>
      <c r="B24" s="35" t="s">
        <v>91</v>
      </c>
      <c r="C24" s="36"/>
      <c r="D24" s="2">
        <v>41</v>
      </c>
      <c r="E24" s="2">
        <v>53</v>
      </c>
      <c r="F24" s="2">
        <v>54</v>
      </c>
      <c r="G24" s="2">
        <f t="shared" si="1"/>
        <v>107</v>
      </c>
      <c r="I24" s="9"/>
      <c r="J24" s="9"/>
      <c r="K24" s="9"/>
      <c r="L24" s="9"/>
    </row>
    <row r="25" spans="1:12" ht="15" customHeight="1">
      <c r="A25" s="45"/>
      <c r="B25" s="35" t="s">
        <v>97</v>
      </c>
      <c r="C25" s="36"/>
      <c r="D25" s="17">
        <v>107</v>
      </c>
      <c r="E25" s="17">
        <v>31</v>
      </c>
      <c r="F25" s="17">
        <v>76</v>
      </c>
      <c r="G25" s="17">
        <f t="shared" si="1"/>
        <v>107</v>
      </c>
      <c r="I25" s="9"/>
      <c r="J25" s="9"/>
      <c r="K25" s="9"/>
      <c r="L25" s="9"/>
    </row>
    <row r="26" spans="1:11" ht="15" customHeight="1" thickBot="1">
      <c r="A26" s="45"/>
      <c r="B26" s="51" t="s">
        <v>87</v>
      </c>
      <c r="C26" s="51"/>
      <c r="D26" s="7">
        <f>SUM(D6:D25)</f>
        <v>3979</v>
      </c>
      <c r="E26" s="7">
        <f>SUM(E6:E25)</f>
        <v>5689</v>
      </c>
      <c r="F26" s="7">
        <f>SUM(F6:F25)</f>
        <v>5775</v>
      </c>
      <c r="G26" s="7">
        <f>SUM(G6:G25)</f>
        <v>11464</v>
      </c>
      <c r="H26" s="9"/>
      <c r="I26" s="9"/>
      <c r="J26" s="9"/>
      <c r="K26" s="9"/>
    </row>
    <row r="27" spans="1:7" ht="15" customHeight="1" thickTop="1">
      <c r="A27" s="46" t="s">
        <v>93</v>
      </c>
      <c r="B27" s="49" t="s">
        <v>17</v>
      </c>
      <c r="C27" s="50"/>
      <c r="D27" s="13">
        <v>255</v>
      </c>
      <c r="E27" s="13">
        <v>416</v>
      </c>
      <c r="F27" s="13">
        <v>376</v>
      </c>
      <c r="G27" s="13">
        <f>SUM(E27:F27)</f>
        <v>792</v>
      </c>
    </row>
    <row r="28" spans="1:7" ht="15" customHeight="1">
      <c r="A28" s="45"/>
      <c r="B28" s="35" t="s">
        <v>18</v>
      </c>
      <c r="C28" s="36"/>
      <c r="D28" s="2">
        <v>104</v>
      </c>
      <c r="E28" s="2">
        <v>145</v>
      </c>
      <c r="F28" s="2">
        <v>124</v>
      </c>
      <c r="G28" s="2">
        <f>SUM(E28:F28)</f>
        <v>269</v>
      </c>
    </row>
    <row r="29" spans="1:7" ht="15" customHeight="1">
      <c r="A29" s="45"/>
      <c r="B29" s="35" t="s">
        <v>19</v>
      </c>
      <c r="C29" s="36"/>
      <c r="D29" s="2">
        <v>61</v>
      </c>
      <c r="E29" s="2">
        <v>88</v>
      </c>
      <c r="F29" s="2">
        <v>89</v>
      </c>
      <c r="G29" s="2">
        <f aca="true" t="shared" si="2" ref="G29:G43">SUM(E29:F29)</f>
        <v>177</v>
      </c>
    </row>
    <row r="30" spans="1:7" ht="15" customHeight="1">
      <c r="A30" s="45"/>
      <c r="B30" s="35" t="s">
        <v>20</v>
      </c>
      <c r="C30" s="36"/>
      <c r="D30" s="2">
        <v>217</v>
      </c>
      <c r="E30" s="2">
        <v>328</v>
      </c>
      <c r="F30" s="2">
        <v>280</v>
      </c>
      <c r="G30" s="2">
        <f t="shared" si="2"/>
        <v>608</v>
      </c>
    </row>
    <row r="31" spans="1:7" ht="15" customHeight="1">
      <c r="A31" s="45"/>
      <c r="B31" s="35" t="s">
        <v>21</v>
      </c>
      <c r="C31" s="36"/>
      <c r="D31" s="2">
        <v>51</v>
      </c>
      <c r="E31" s="2">
        <v>63</v>
      </c>
      <c r="F31" s="2">
        <v>62</v>
      </c>
      <c r="G31" s="2">
        <f t="shared" si="2"/>
        <v>125</v>
      </c>
    </row>
    <row r="32" spans="1:7" ht="15" customHeight="1">
      <c r="A32" s="45"/>
      <c r="B32" s="35" t="s">
        <v>22</v>
      </c>
      <c r="C32" s="36"/>
      <c r="D32" s="2">
        <v>133</v>
      </c>
      <c r="E32" s="2">
        <v>195</v>
      </c>
      <c r="F32" s="2">
        <v>189</v>
      </c>
      <c r="G32" s="2">
        <f t="shared" si="2"/>
        <v>384</v>
      </c>
    </row>
    <row r="33" spans="1:7" ht="15" customHeight="1">
      <c r="A33" s="45"/>
      <c r="B33" s="35" t="s">
        <v>23</v>
      </c>
      <c r="C33" s="36"/>
      <c r="D33" s="2">
        <v>218</v>
      </c>
      <c r="E33" s="2">
        <v>318</v>
      </c>
      <c r="F33" s="2">
        <v>300</v>
      </c>
      <c r="G33" s="2">
        <f t="shared" si="2"/>
        <v>618</v>
      </c>
    </row>
    <row r="34" spans="1:7" ht="15" customHeight="1">
      <c r="A34" s="45"/>
      <c r="B34" s="35" t="s">
        <v>24</v>
      </c>
      <c r="C34" s="36"/>
      <c r="D34" s="2">
        <v>248</v>
      </c>
      <c r="E34" s="2">
        <v>361</v>
      </c>
      <c r="F34" s="2">
        <v>349</v>
      </c>
      <c r="G34" s="2">
        <f t="shared" si="2"/>
        <v>710</v>
      </c>
    </row>
    <row r="35" spans="1:7" ht="15" customHeight="1">
      <c r="A35" s="45"/>
      <c r="B35" s="35" t="s">
        <v>25</v>
      </c>
      <c r="C35" s="36"/>
      <c r="D35" s="2">
        <v>177</v>
      </c>
      <c r="E35" s="2">
        <v>240</v>
      </c>
      <c r="F35" s="2">
        <v>252</v>
      </c>
      <c r="G35" s="2">
        <f t="shared" si="2"/>
        <v>492</v>
      </c>
    </row>
    <row r="36" spans="1:7" ht="15" customHeight="1">
      <c r="A36" s="45"/>
      <c r="B36" s="35" t="s">
        <v>26</v>
      </c>
      <c r="C36" s="36"/>
      <c r="D36" s="2">
        <v>149</v>
      </c>
      <c r="E36" s="2">
        <v>260</v>
      </c>
      <c r="F36" s="2">
        <v>234</v>
      </c>
      <c r="G36" s="2">
        <f t="shared" si="2"/>
        <v>494</v>
      </c>
    </row>
    <row r="37" spans="1:7" ht="15" customHeight="1">
      <c r="A37" s="45"/>
      <c r="B37" s="35" t="s">
        <v>27</v>
      </c>
      <c r="C37" s="36"/>
      <c r="D37" s="2">
        <v>131</v>
      </c>
      <c r="E37" s="2">
        <v>130</v>
      </c>
      <c r="F37" s="2">
        <v>119</v>
      </c>
      <c r="G37" s="2">
        <f t="shared" si="2"/>
        <v>249</v>
      </c>
    </row>
    <row r="38" spans="1:7" ht="15" customHeight="1">
      <c r="A38" s="45"/>
      <c r="B38" s="35" t="s">
        <v>28</v>
      </c>
      <c r="C38" s="36"/>
      <c r="D38" s="2">
        <v>25</v>
      </c>
      <c r="E38" s="2">
        <v>31</v>
      </c>
      <c r="F38" s="2">
        <v>7</v>
      </c>
      <c r="G38" s="2">
        <f t="shared" si="2"/>
        <v>38</v>
      </c>
    </row>
    <row r="39" spans="1:7" ht="15" customHeight="1">
      <c r="A39" s="45"/>
      <c r="B39" s="35" t="s">
        <v>29</v>
      </c>
      <c r="C39" s="36"/>
      <c r="D39" s="2">
        <v>34</v>
      </c>
      <c r="E39" s="2">
        <v>32</v>
      </c>
      <c r="F39" s="2">
        <v>2</v>
      </c>
      <c r="G39" s="2">
        <f t="shared" si="2"/>
        <v>34</v>
      </c>
    </row>
    <row r="40" spans="1:7" ht="15" customHeight="1">
      <c r="A40" s="45"/>
      <c r="B40" s="35" t="s">
        <v>30</v>
      </c>
      <c r="C40" s="36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45"/>
      <c r="B41" s="35" t="s">
        <v>31</v>
      </c>
      <c r="C41" s="36"/>
      <c r="D41" s="2">
        <v>68</v>
      </c>
      <c r="E41" s="2">
        <v>17</v>
      </c>
      <c r="F41" s="2">
        <v>51</v>
      </c>
      <c r="G41" s="2">
        <f t="shared" si="2"/>
        <v>68</v>
      </c>
    </row>
    <row r="42" spans="1:7" ht="15" customHeight="1">
      <c r="A42" s="45"/>
      <c r="B42" s="35" t="s">
        <v>32</v>
      </c>
      <c r="C42" s="36"/>
      <c r="D42" s="2">
        <v>56</v>
      </c>
      <c r="E42" s="2">
        <v>101</v>
      </c>
      <c r="F42" s="2">
        <v>105</v>
      </c>
      <c r="G42" s="2">
        <f t="shared" si="2"/>
        <v>206</v>
      </c>
    </row>
    <row r="43" spans="1:7" ht="15" customHeight="1">
      <c r="A43" s="45"/>
      <c r="B43" s="35" t="s">
        <v>33</v>
      </c>
      <c r="C43" s="36"/>
      <c r="D43" s="2">
        <v>47</v>
      </c>
      <c r="E43" s="2">
        <v>64</v>
      </c>
      <c r="F43" s="2">
        <v>64</v>
      </c>
      <c r="G43" s="2">
        <f t="shared" si="2"/>
        <v>128</v>
      </c>
    </row>
    <row r="44" spans="1:7" ht="15" customHeight="1" thickBot="1">
      <c r="A44" s="47"/>
      <c r="B44" s="51" t="s">
        <v>88</v>
      </c>
      <c r="C44" s="51"/>
      <c r="D44" s="6">
        <f>SUM(D27:D43)</f>
        <v>1974</v>
      </c>
      <c r="E44" s="6">
        <f>SUM(E27:E43)</f>
        <v>2789</v>
      </c>
      <c r="F44" s="6">
        <f>SUM(F27:F43)</f>
        <v>2603</v>
      </c>
      <c r="G44" s="6">
        <f>SUM(G27:G43)</f>
        <v>5392</v>
      </c>
    </row>
    <row r="45" spans="1:8" ht="15" customHeight="1" thickTop="1">
      <c r="A45" s="46" t="s">
        <v>94</v>
      </c>
      <c r="B45" s="52" t="s">
        <v>34</v>
      </c>
      <c r="C45" s="52"/>
      <c r="D45" s="13">
        <v>1017</v>
      </c>
      <c r="E45" s="13">
        <v>1539</v>
      </c>
      <c r="F45" s="13">
        <v>1496</v>
      </c>
      <c r="G45" s="13">
        <f>SUM(E45:F45)</f>
        <v>3035</v>
      </c>
      <c r="H45" s="9"/>
    </row>
    <row r="46" spans="1:8" ht="15" customHeight="1">
      <c r="A46" s="45"/>
      <c r="B46" s="48" t="s">
        <v>35</v>
      </c>
      <c r="C46" s="48"/>
      <c r="D46" s="2">
        <v>183</v>
      </c>
      <c r="E46" s="2">
        <v>175</v>
      </c>
      <c r="F46" s="2">
        <v>198</v>
      </c>
      <c r="G46" s="2">
        <f>SUM(E46:F46)</f>
        <v>373</v>
      </c>
      <c r="H46" s="9"/>
    </row>
    <row r="47" spans="1:8" ht="15" customHeight="1">
      <c r="A47" s="45"/>
      <c r="B47" s="48" t="s">
        <v>36</v>
      </c>
      <c r="C47" s="48"/>
      <c r="D47" s="2">
        <v>337</v>
      </c>
      <c r="E47" s="2">
        <v>472</v>
      </c>
      <c r="F47" s="2">
        <v>447</v>
      </c>
      <c r="G47" s="2">
        <f aca="true" t="shared" si="3" ref="G47:G61">SUM(E47:F47)</f>
        <v>919</v>
      </c>
      <c r="H47" s="9"/>
    </row>
    <row r="48" spans="1:8" ht="15" customHeight="1">
      <c r="A48" s="45"/>
      <c r="B48" s="48" t="s">
        <v>37</v>
      </c>
      <c r="C48" s="48"/>
      <c r="D48" s="2">
        <v>152</v>
      </c>
      <c r="E48" s="2">
        <v>224</v>
      </c>
      <c r="F48" s="2">
        <v>222</v>
      </c>
      <c r="G48" s="2">
        <f t="shared" si="3"/>
        <v>446</v>
      </c>
      <c r="H48" s="9"/>
    </row>
    <row r="49" spans="1:8" ht="15" customHeight="1">
      <c r="A49" s="45"/>
      <c r="B49" s="48" t="s">
        <v>38</v>
      </c>
      <c r="C49" s="48"/>
      <c r="D49" s="2">
        <v>223</v>
      </c>
      <c r="E49" s="2">
        <v>335</v>
      </c>
      <c r="F49" s="2">
        <v>324</v>
      </c>
      <c r="G49" s="2">
        <f t="shared" si="3"/>
        <v>659</v>
      </c>
      <c r="H49" s="9"/>
    </row>
    <row r="50" spans="1:8" ht="15" customHeight="1">
      <c r="A50" s="45"/>
      <c r="B50" s="48" t="s">
        <v>39</v>
      </c>
      <c r="C50" s="48"/>
      <c r="D50" s="2">
        <v>305</v>
      </c>
      <c r="E50" s="2">
        <v>456</v>
      </c>
      <c r="F50" s="2">
        <v>424</v>
      </c>
      <c r="G50" s="2">
        <f t="shared" si="3"/>
        <v>880</v>
      </c>
      <c r="H50" s="9"/>
    </row>
    <row r="51" spans="1:8" ht="15" customHeight="1">
      <c r="A51" s="45"/>
      <c r="B51" s="48" t="s">
        <v>40</v>
      </c>
      <c r="C51" s="48"/>
      <c r="D51" s="2">
        <v>90</v>
      </c>
      <c r="E51" s="2">
        <v>138</v>
      </c>
      <c r="F51" s="2">
        <v>130</v>
      </c>
      <c r="G51" s="2">
        <f t="shared" si="3"/>
        <v>268</v>
      </c>
      <c r="H51" s="9"/>
    </row>
    <row r="52" spans="1:8" ht="15" customHeight="1">
      <c r="A52" s="45"/>
      <c r="B52" s="48" t="s">
        <v>41</v>
      </c>
      <c r="C52" s="48"/>
      <c r="D52" s="2">
        <v>126</v>
      </c>
      <c r="E52" s="2">
        <v>167</v>
      </c>
      <c r="F52" s="2">
        <v>181</v>
      </c>
      <c r="G52" s="2">
        <f t="shared" si="3"/>
        <v>348</v>
      </c>
      <c r="H52" s="9"/>
    </row>
    <row r="53" spans="1:8" ht="15" customHeight="1">
      <c r="A53" s="45"/>
      <c r="B53" s="48" t="s">
        <v>42</v>
      </c>
      <c r="C53" s="48"/>
      <c r="D53" s="2">
        <v>66</v>
      </c>
      <c r="E53" s="2">
        <v>97</v>
      </c>
      <c r="F53" s="2">
        <v>87</v>
      </c>
      <c r="G53" s="2">
        <f t="shared" si="3"/>
        <v>184</v>
      </c>
      <c r="H53" s="9"/>
    </row>
    <row r="54" spans="1:8" ht="15" customHeight="1">
      <c r="A54" s="45"/>
      <c r="B54" s="48" t="s">
        <v>43</v>
      </c>
      <c r="C54" s="48"/>
      <c r="D54" s="2">
        <v>144</v>
      </c>
      <c r="E54" s="2">
        <v>207</v>
      </c>
      <c r="F54" s="2">
        <v>205</v>
      </c>
      <c r="G54" s="2">
        <f t="shared" si="3"/>
        <v>412</v>
      </c>
      <c r="H54" s="9"/>
    </row>
    <row r="55" spans="1:8" ht="15" customHeight="1">
      <c r="A55" s="45"/>
      <c r="B55" s="48" t="s">
        <v>44</v>
      </c>
      <c r="C55" s="48"/>
      <c r="D55" s="2">
        <v>192</v>
      </c>
      <c r="E55" s="2">
        <v>269</v>
      </c>
      <c r="F55" s="2">
        <v>265</v>
      </c>
      <c r="G55" s="2">
        <f t="shared" si="3"/>
        <v>534</v>
      </c>
      <c r="H55" s="9"/>
    </row>
    <row r="56" spans="1:8" ht="15" customHeight="1">
      <c r="A56" s="45"/>
      <c r="B56" s="48" t="s">
        <v>45</v>
      </c>
      <c r="C56" s="48"/>
      <c r="D56" s="2">
        <v>492</v>
      </c>
      <c r="E56" s="2">
        <v>681</v>
      </c>
      <c r="F56" s="2">
        <v>675</v>
      </c>
      <c r="G56" s="2">
        <f t="shared" si="3"/>
        <v>1356</v>
      </c>
      <c r="H56" s="9"/>
    </row>
    <row r="57" spans="1:8" ht="15" customHeight="1">
      <c r="A57" s="45"/>
      <c r="B57" s="48" t="s">
        <v>46</v>
      </c>
      <c r="C57" s="48"/>
      <c r="D57" s="2">
        <v>299</v>
      </c>
      <c r="E57" s="2">
        <v>401</v>
      </c>
      <c r="F57" s="2">
        <v>384</v>
      </c>
      <c r="G57" s="2">
        <f t="shared" si="3"/>
        <v>785</v>
      </c>
      <c r="H57" s="9"/>
    </row>
    <row r="58" spans="1:8" ht="15" customHeight="1">
      <c r="A58" s="45"/>
      <c r="B58" s="48" t="s">
        <v>47</v>
      </c>
      <c r="C58" s="48"/>
      <c r="D58" s="2">
        <v>162</v>
      </c>
      <c r="E58" s="2">
        <v>249</v>
      </c>
      <c r="F58" s="2">
        <v>280</v>
      </c>
      <c r="G58" s="2">
        <f t="shared" si="3"/>
        <v>529</v>
      </c>
      <c r="H58" s="9"/>
    </row>
    <row r="59" spans="1:8" ht="15" customHeight="1">
      <c r="A59" s="45"/>
      <c r="B59" s="48" t="s">
        <v>48</v>
      </c>
      <c r="C59" s="48"/>
      <c r="D59" s="2">
        <v>97</v>
      </c>
      <c r="E59" s="2">
        <v>169</v>
      </c>
      <c r="F59" s="2">
        <v>168</v>
      </c>
      <c r="G59" s="2">
        <f t="shared" si="3"/>
        <v>337</v>
      </c>
      <c r="H59" s="9"/>
    </row>
    <row r="60" spans="1:8" ht="15" customHeight="1">
      <c r="A60" s="45"/>
      <c r="B60" s="48" t="s">
        <v>49</v>
      </c>
      <c r="C60" s="48"/>
      <c r="D60" s="2">
        <v>55</v>
      </c>
      <c r="E60" s="2">
        <v>103</v>
      </c>
      <c r="F60" s="2">
        <v>106</v>
      </c>
      <c r="G60" s="2">
        <f t="shared" si="3"/>
        <v>209</v>
      </c>
      <c r="H60" s="9"/>
    </row>
    <row r="61" spans="1:8" ht="15" customHeight="1">
      <c r="A61" s="45"/>
      <c r="B61" s="48" t="s">
        <v>50</v>
      </c>
      <c r="C61" s="48"/>
      <c r="D61" s="2">
        <v>75</v>
      </c>
      <c r="E61" s="2">
        <v>70</v>
      </c>
      <c r="F61" s="2">
        <v>5</v>
      </c>
      <c r="G61" s="2">
        <f t="shared" si="3"/>
        <v>75</v>
      </c>
      <c r="H61" s="9"/>
    </row>
    <row r="62" spans="1:7" ht="15" customHeight="1" thickBot="1">
      <c r="A62" s="47"/>
      <c r="B62" s="37" t="s">
        <v>89</v>
      </c>
      <c r="C62" s="37"/>
      <c r="D62" s="6">
        <f>SUM(D45:D61)</f>
        <v>4015</v>
      </c>
      <c r="E62" s="6">
        <f>SUM(E45:E61)</f>
        <v>5752</v>
      </c>
      <c r="F62" s="6">
        <f>SUM(F45:F61)</f>
        <v>5597</v>
      </c>
      <c r="G62" s="6">
        <f>SUM(G45:G61)</f>
        <v>11349</v>
      </c>
    </row>
    <row r="63" spans="1:7" ht="15" customHeight="1" thickTop="1">
      <c r="A63" s="46" t="s">
        <v>95</v>
      </c>
      <c r="B63" s="49" t="s">
        <v>51</v>
      </c>
      <c r="C63" s="50"/>
      <c r="D63" s="13">
        <v>66</v>
      </c>
      <c r="E63" s="13">
        <v>93</v>
      </c>
      <c r="F63" s="13">
        <v>85</v>
      </c>
      <c r="G63" s="13">
        <f>SUM(E63:F63)</f>
        <v>178</v>
      </c>
    </row>
    <row r="64" spans="1:7" ht="15" customHeight="1">
      <c r="A64" s="45"/>
      <c r="B64" s="35" t="s">
        <v>52</v>
      </c>
      <c r="C64" s="36"/>
      <c r="D64" s="2">
        <v>104</v>
      </c>
      <c r="E64" s="2">
        <v>156</v>
      </c>
      <c r="F64" s="2">
        <v>151</v>
      </c>
      <c r="G64" s="2">
        <f>SUM(E64:F64)</f>
        <v>307</v>
      </c>
    </row>
    <row r="65" spans="1:7" ht="15" customHeight="1">
      <c r="A65" s="45"/>
      <c r="B65" s="35" t="s">
        <v>53</v>
      </c>
      <c r="C65" s="36"/>
      <c r="D65" s="2">
        <v>112</v>
      </c>
      <c r="E65" s="2">
        <v>174</v>
      </c>
      <c r="F65" s="2">
        <v>178</v>
      </c>
      <c r="G65" s="2">
        <f aca="true" t="shared" si="4" ref="G65:G89">SUM(E65:F65)</f>
        <v>352</v>
      </c>
    </row>
    <row r="66" spans="1:7" ht="15" customHeight="1">
      <c r="A66" s="45"/>
      <c r="B66" s="35" t="s">
        <v>54</v>
      </c>
      <c r="C66" s="36"/>
      <c r="D66" s="2">
        <v>191</v>
      </c>
      <c r="E66" s="2">
        <v>304</v>
      </c>
      <c r="F66" s="2">
        <v>286</v>
      </c>
      <c r="G66" s="2">
        <f t="shared" si="4"/>
        <v>590</v>
      </c>
    </row>
    <row r="67" spans="1:7" ht="15" customHeight="1">
      <c r="A67" s="45"/>
      <c r="B67" s="35" t="s">
        <v>55</v>
      </c>
      <c r="C67" s="36"/>
      <c r="D67" s="2">
        <v>153</v>
      </c>
      <c r="E67" s="2">
        <v>240</v>
      </c>
      <c r="F67" s="2">
        <v>217</v>
      </c>
      <c r="G67" s="2">
        <f t="shared" si="4"/>
        <v>457</v>
      </c>
    </row>
    <row r="68" spans="1:7" ht="15" customHeight="1">
      <c r="A68" s="45"/>
      <c r="B68" s="35" t="s">
        <v>56</v>
      </c>
      <c r="C68" s="36"/>
      <c r="D68" s="2">
        <v>135</v>
      </c>
      <c r="E68" s="2">
        <v>172</v>
      </c>
      <c r="F68" s="2">
        <v>163</v>
      </c>
      <c r="G68" s="2">
        <f t="shared" si="4"/>
        <v>335</v>
      </c>
    </row>
    <row r="69" spans="1:7" ht="15" customHeight="1">
      <c r="A69" s="45"/>
      <c r="B69" s="35" t="s">
        <v>57</v>
      </c>
      <c r="C69" s="36"/>
      <c r="D69" s="2">
        <v>142</v>
      </c>
      <c r="E69" s="2">
        <v>229</v>
      </c>
      <c r="F69" s="2">
        <v>204</v>
      </c>
      <c r="G69" s="2">
        <f t="shared" si="4"/>
        <v>433</v>
      </c>
    </row>
    <row r="70" spans="1:7" ht="15" customHeight="1">
      <c r="A70" s="45"/>
      <c r="B70" s="35" t="s">
        <v>58</v>
      </c>
      <c r="C70" s="36"/>
      <c r="D70" s="2">
        <v>169</v>
      </c>
      <c r="E70" s="2">
        <v>274</v>
      </c>
      <c r="F70" s="2">
        <v>284</v>
      </c>
      <c r="G70" s="2">
        <f t="shared" si="4"/>
        <v>558</v>
      </c>
    </row>
    <row r="71" spans="1:7" ht="15" customHeight="1">
      <c r="A71" s="45"/>
      <c r="B71" s="35" t="s">
        <v>59</v>
      </c>
      <c r="C71" s="36"/>
      <c r="D71" s="2">
        <v>210</v>
      </c>
      <c r="E71" s="2">
        <v>354</v>
      </c>
      <c r="F71" s="2">
        <v>333</v>
      </c>
      <c r="G71" s="2">
        <f t="shared" si="4"/>
        <v>687</v>
      </c>
    </row>
    <row r="72" spans="1:7" ht="15" customHeight="1">
      <c r="A72" s="45"/>
      <c r="B72" s="35" t="s">
        <v>60</v>
      </c>
      <c r="C72" s="36"/>
      <c r="D72" s="2">
        <v>175</v>
      </c>
      <c r="E72" s="2">
        <v>280</v>
      </c>
      <c r="F72" s="2">
        <v>286</v>
      </c>
      <c r="G72" s="2">
        <f t="shared" si="4"/>
        <v>566</v>
      </c>
    </row>
    <row r="73" spans="1:7" ht="15" customHeight="1">
      <c r="A73" s="45"/>
      <c r="B73" s="35" t="s">
        <v>61</v>
      </c>
      <c r="C73" s="36"/>
      <c r="D73" s="2">
        <v>101</v>
      </c>
      <c r="E73" s="2">
        <v>170</v>
      </c>
      <c r="F73" s="2">
        <v>159</v>
      </c>
      <c r="G73" s="2">
        <f t="shared" si="4"/>
        <v>329</v>
      </c>
    </row>
    <row r="74" spans="1:7" ht="15" customHeight="1">
      <c r="A74" s="45"/>
      <c r="B74" s="35" t="s">
        <v>62</v>
      </c>
      <c r="C74" s="36"/>
      <c r="D74" s="2">
        <v>58</v>
      </c>
      <c r="E74" s="2">
        <v>94</v>
      </c>
      <c r="F74" s="2">
        <v>80</v>
      </c>
      <c r="G74" s="2">
        <f t="shared" si="4"/>
        <v>174</v>
      </c>
    </row>
    <row r="75" spans="1:7" ht="15" customHeight="1">
      <c r="A75" s="45"/>
      <c r="B75" s="35" t="s">
        <v>63</v>
      </c>
      <c r="C75" s="36"/>
      <c r="D75" s="2">
        <v>119</v>
      </c>
      <c r="E75" s="2">
        <v>188</v>
      </c>
      <c r="F75" s="2">
        <v>182</v>
      </c>
      <c r="G75" s="2">
        <f t="shared" si="4"/>
        <v>370</v>
      </c>
    </row>
    <row r="76" spans="1:7" ht="15" customHeight="1">
      <c r="A76" s="45"/>
      <c r="B76" s="35" t="s">
        <v>64</v>
      </c>
      <c r="C76" s="36"/>
      <c r="D76" s="2">
        <v>299</v>
      </c>
      <c r="E76" s="2">
        <v>470</v>
      </c>
      <c r="F76" s="2">
        <v>482</v>
      </c>
      <c r="G76" s="2">
        <f t="shared" si="4"/>
        <v>952</v>
      </c>
    </row>
    <row r="77" spans="1:7" ht="15" customHeight="1">
      <c r="A77" s="45"/>
      <c r="B77" s="35" t="s">
        <v>65</v>
      </c>
      <c r="C77" s="36"/>
      <c r="D77" s="2">
        <v>674</v>
      </c>
      <c r="E77" s="2">
        <v>976</v>
      </c>
      <c r="F77" s="2">
        <v>1016</v>
      </c>
      <c r="G77" s="2">
        <f t="shared" si="4"/>
        <v>1992</v>
      </c>
    </row>
    <row r="78" spans="1:7" ht="15" customHeight="1">
      <c r="A78" s="45"/>
      <c r="B78" s="35" t="s">
        <v>66</v>
      </c>
      <c r="C78" s="36"/>
      <c r="D78" s="2">
        <v>205</v>
      </c>
      <c r="E78" s="2">
        <v>341</v>
      </c>
      <c r="F78" s="2">
        <v>317</v>
      </c>
      <c r="G78" s="2">
        <f t="shared" si="4"/>
        <v>658</v>
      </c>
    </row>
    <row r="79" spans="1:7" ht="15" customHeight="1">
      <c r="A79" s="45"/>
      <c r="B79" s="35" t="s">
        <v>67</v>
      </c>
      <c r="C79" s="36"/>
      <c r="D79" s="2">
        <v>139</v>
      </c>
      <c r="E79" s="2">
        <v>206</v>
      </c>
      <c r="F79" s="2">
        <v>191</v>
      </c>
      <c r="G79" s="2">
        <f t="shared" si="4"/>
        <v>397</v>
      </c>
    </row>
    <row r="80" spans="1:7" ht="15" customHeight="1">
      <c r="A80" s="45"/>
      <c r="B80" s="35" t="s">
        <v>68</v>
      </c>
      <c r="C80" s="36"/>
      <c r="D80" s="2">
        <v>274</v>
      </c>
      <c r="E80" s="2">
        <v>462</v>
      </c>
      <c r="F80" s="2">
        <v>437</v>
      </c>
      <c r="G80" s="2">
        <f t="shared" si="4"/>
        <v>899</v>
      </c>
    </row>
    <row r="81" spans="1:7" ht="15" customHeight="1">
      <c r="A81" s="45"/>
      <c r="B81" s="35" t="s">
        <v>69</v>
      </c>
      <c r="C81" s="36"/>
      <c r="D81" s="2">
        <v>100</v>
      </c>
      <c r="E81" s="2">
        <v>165</v>
      </c>
      <c r="F81" s="2">
        <v>156</v>
      </c>
      <c r="G81" s="2">
        <f t="shared" si="4"/>
        <v>321</v>
      </c>
    </row>
    <row r="82" spans="1:7" ht="15" customHeight="1">
      <c r="A82" s="45"/>
      <c r="B82" s="35" t="s">
        <v>70</v>
      </c>
      <c r="C82" s="36"/>
      <c r="D82" s="2">
        <v>82</v>
      </c>
      <c r="E82" s="2">
        <v>129</v>
      </c>
      <c r="F82" s="2">
        <v>128</v>
      </c>
      <c r="G82" s="2">
        <f t="shared" si="4"/>
        <v>257</v>
      </c>
    </row>
    <row r="83" spans="1:7" ht="15" customHeight="1">
      <c r="A83" s="45"/>
      <c r="B83" s="35" t="s">
        <v>71</v>
      </c>
      <c r="C83" s="36"/>
      <c r="D83" s="2">
        <v>122</v>
      </c>
      <c r="E83" s="2">
        <v>201</v>
      </c>
      <c r="F83" s="2">
        <v>220</v>
      </c>
      <c r="G83" s="2">
        <f t="shared" si="4"/>
        <v>421</v>
      </c>
    </row>
    <row r="84" spans="1:7" ht="15" customHeight="1">
      <c r="A84" s="45"/>
      <c r="B84" s="35" t="s">
        <v>72</v>
      </c>
      <c r="C84" s="36"/>
      <c r="D84" s="2">
        <v>71</v>
      </c>
      <c r="E84" s="2">
        <v>116</v>
      </c>
      <c r="F84" s="2">
        <v>134</v>
      </c>
      <c r="G84" s="2">
        <f t="shared" si="4"/>
        <v>250</v>
      </c>
    </row>
    <row r="85" spans="1:7" ht="15" customHeight="1">
      <c r="A85" s="45"/>
      <c r="B85" s="35" t="s">
        <v>73</v>
      </c>
      <c r="C85" s="36"/>
      <c r="D85" s="2">
        <v>127</v>
      </c>
      <c r="E85" s="2">
        <v>223</v>
      </c>
      <c r="F85" s="2">
        <v>251</v>
      </c>
      <c r="G85" s="2">
        <f t="shared" si="4"/>
        <v>474</v>
      </c>
    </row>
    <row r="86" spans="1:7" ht="15" customHeight="1">
      <c r="A86" s="45"/>
      <c r="B86" s="35" t="s">
        <v>74</v>
      </c>
      <c r="C86" s="36"/>
      <c r="D86" s="2">
        <v>77</v>
      </c>
      <c r="E86" s="2">
        <v>137</v>
      </c>
      <c r="F86" s="2">
        <v>138</v>
      </c>
      <c r="G86" s="2">
        <f t="shared" si="4"/>
        <v>275</v>
      </c>
    </row>
    <row r="87" spans="1:7" ht="15" customHeight="1">
      <c r="A87" s="45"/>
      <c r="B87" s="35" t="s">
        <v>75</v>
      </c>
      <c r="C87" s="36"/>
      <c r="D87" s="2">
        <v>59</v>
      </c>
      <c r="E87" s="2">
        <v>27</v>
      </c>
      <c r="F87" s="2">
        <v>32</v>
      </c>
      <c r="G87" s="2">
        <f t="shared" si="4"/>
        <v>59</v>
      </c>
    </row>
    <row r="88" spans="1:7" ht="15" customHeight="1">
      <c r="A88" s="45"/>
      <c r="B88" s="35" t="s">
        <v>76</v>
      </c>
      <c r="C88" s="36"/>
      <c r="D88" s="2">
        <v>103</v>
      </c>
      <c r="E88" s="2">
        <v>37</v>
      </c>
      <c r="F88" s="2">
        <v>66</v>
      </c>
      <c r="G88" s="2">
        <f t="shared" si="4"/>
        <v>103</v>
      </c>
    </row>
    <row r="89" spans="1:7" ht="15" customHeight="1">
      <c r="A89" s="45"/>
      <c r="B89" s="35" t="s">
        <v>77</v>
      </c>
      <c r="C89" s="36"/>
      <c r="D89" s="2">
        <v>55</v>
      </c>
      <c r="E89" s="2">
        <v>34</v>
      </c>
      <c r="F89" s="2">
        <v>21</v>
      </c>
      <c r="G89" s="2">
        <f t="shared" si="4"/>
        <v>55</v>
      </c>
    </row>
    <row r="90" spans="1:7" ht="15" customHeight="1" thickBot="1">
      <c r="A90" s="47"/>
      <c r="B90" s="37" t="s">
        <v>90</v>
      </c>
      <c r="C90" s="37"/>
      <c r="D90" s="6">
        <f>SUM(D63:D89)</f>
        <v>4122</v>
      </c>
      <c r="E90" s="6">
        <f>SUM(E63:E89)</f>
        <v>6252</v>
      </c>
      <c r="F90" s="6">
        <f>SUM(F63:F89)</f>
        <v>6197</v>
      </c>
      <c r="G90" s="6">
        <f>SUM(G63:G89)</f>
        <v>12449</v>
      </c>
    </row>
    <row r="91" spans="1:11" ht="15" customHeight="1" thickBot="1" thickTop="1">
      <c r="A91" s="10"/>
      <c r="B91" s="38" t="s">
        <v>96</v>
      </c>
      <c r="C91" s="39"/>
      <c r="D91" s="8">
        <f>SUM(D6:D25,D27:D43,D45:D61,D63:D89)</f>
        <v>14090</v>
      </c>
      <c r="E91" s="8">
        <f>SUM(E6:E25,E27:E43,E45:E61,E63:E89)</f>
        <v>20482</v>
      </c>
      <c r="F91" s="8">
        <f>SUM(F6:F25,F27:F43,F45:F61,F63:F89)</f>
        <v>20172</v>
      </c>
      <c r="G91" s="8">
        <f>SUM(G6:G25,G27:G43,G45:G61,G63:G89)</f>
        <v>40654</v>
      </c>
      <c r="H91" s="9"/>
      <c r="I91" s="9"/>
      <c r="J91" s="9"/>
      <c r="K91" s="9"/>
    </row>
    <row r="92" spans="4:7" ht="15" customHeight="1" thickTop="1">
      <c r="D92" s="9"/>
      <c r="E92" s="9"/>
      <c r="F92" s="9"/>
      <c r="G92" s="9"/>
    </row>
    <row r="93" spans="4:7" ht="15" customHeight="1">
      <c r="D93" s="9"/>
      <c r="E93" s="9"/>
      <c r="F93" s="9"/>
      <c r="G93" s="9"/>
    </row>
    <row r="94" ht="15" customHeight="1"/>
    <row r="95" spans="2:7" ht="15" customHeight="1">
      <c r="B95" s="59" t="s">
        <v>105</v>
      </c>
      <c r="C95" s="59"/>
      <c r="D95" s="59"/>
      <c r="E95" s="59"/>
      <c r="F95" s="59"/>
      <c r="G95" s="59"/>
    </row>
    <row r="96" spans="2:7" ht="15" customHeight="1">
      <c r="B96" s="60"/>
      <c r="C96" s="60"/>
      <c r="D96" s="60"/>
      <c r="E96" s="60"/>
      <c r="F96" s="60"/>
      <c r="G96" s="60"/>
    </row>
    <row r="97" spans="1:7" ht="15" customHeight="1">
      <c r="A97" s="20"/>
      <c r="B97" s="40" t="s">
        <v>98</v>
      </c>
      <c r="C97" s="41"/>
      <c r="D97" s="42"/>
      <c r="E97" s="19" t="s">
        <v>80</v>
      </c>
      <c r="F97" s="19" t="s">
        <v>81</v>
      </c>
      <c r="G97" s="19" t="s">
        <v>82</v>
      </c>
    </row>
    <row r="98" spans="1:7" ht="15" customHeight="1">
      <c r="A98" s="21"/>
      <c r="B98" s="43" t="s">
        <v>99</v>
      </c>
      <c r="C98" s="43"/>
      <c r="D98" s="18">
        <v>19</v>
      </c>
      <c r="E98" s="25"/>
      <c r="F98" s="25"/>
      <c r="G98" s="25"/>
    </row>
    <row r="99" spans="1:7" ht="15" customHeight="1" thickBot="1">
      <c r="A99" s="21"/>
      <c r="B99" s="33" t="s">
        <v>100</v>
      </c>
      <c r="C99" s="33"/>
      <c r="D99" s="11">
        <v>55</v>
      </c>
      <c r="E99" s="62"/>
      <c r="F99" s="62"/>
      <c r="G99" s="62"/>
    </row>
    <row r="100" spans="1:7" ht="15" customHeight="1" thickBot="1" thickTop="1">
      <c r="A100" s="12"/>
      <c r="B100" s="61" t="s">
        <v>83</v>
      </c>
      <c r="C100" s="61"/>
      <c r="D100" s="12">
        <f>SUM(D98:D99)</f>
        <v>74</v>
      </c>
      <c r="E100" s="12">
        <v>37</v>
      </c>
      <c r="F100" s="12">
        <v>55</v>
      </c>
      <c r="G100" s="12">
        <f>SUM(E100:F100)</f>
        <v>92</v>
      </c>
    </row>
    <row r="101" ht="14.25" thickTop="1"/>
  </sheetData>
  <sheetProtection sheet="1"/>
  <mergeCells count="103"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7:A4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5:A62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63:A90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5:G96"/>
    <mergeCell ref="B100:C100"/>
    <mergeCell ref="B91:C91"/>
    <mergeCell ref="B97:D97"/>
    <mergeCell ref="B98:C98"/>
    <mergeCell ref="E98:E99"/>
    <mergeCell ref="F98:F99"/>
    <mergeCell ref="G98:G99"/>
    <mergeCell ref="B99:C99"/>
  </mergeCells>
  <printOptions/>
  <pageMargins left="0.787" right="0.787" top="0.984" bottom="0.984" header="0.512" footer="0.512"/>
  <pageSetup horizontalDpi="600" verticalDpi="600" orientation="portrait" paperSize="9" scale="81" r:id="rId1"/>
  <headerFooter alignWithMargins="0">
    <oddFooter>&amp;C&amp;P/&amp;N</oddFoot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zoomScale="130" zoomScaleNormal="13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54" t="s">
        <v>106</v>
      </c>
      <c r="G1" s="55"/>
    </row>
    <row r="2" spans="1:8" ht="13.5" customHeight="1">
      <c r="A2" s="56" t="s">
        <v>86</v>
      </c>
      <c r="B2" s="56"/>
      <c r="C2" s="56"/>
      <c r="D2" s="56"/>
      <c r="E2" s="56"/>
      <c r="F2" s="56"/>
      <c r="G2" s="56"/>
      <c r="H2" s="23"/>
    </row>
    <row r="3" spans="1:7" ht="13.5" customHeight="1">
      <c r="A3" s="56"/>
      <c r="B3" s="56"/>
      <c r="C3" s="56"/>
      <c r="D3" s="56"/>
      <c r="E3" s="56"/>
      <c r="F3" s="56"/>
      <c r="G3" s="56"/>
    </row>
    <row r="4" spans="2:7" ht="16.5" customHeight="1">
      <c r="B4" s="57"/>
      <c r="C4" s="57"/>
      <c r="D4" s="4"/>
      <c r="E4" s="58" t="s">
        <v>85</v>
      </c>
      <c r="F4" s="58"/>
      <c r="G4" s="58"/>
    </row>
    <row r="5" spans="1:7" ht="15" customHeight="1">
      <c r="A5" s="5"/>
      <c r="B5" s="53" t="s">
        <v>78</v>
      </c>
      <c r="C5" s="53"/>
      <c r="D5" s="1" t="s">
        <v>79</v>
      </c>
      <c r="E5" s="1" t="s">
        <v>80</v>
      </c>
      <c r="F5" s="1" t="s">
        <v>81</v>
      </c>
      <c r="G5" s="1" t="s">
        <v>82</v>
      </c>
    </row>
    <row r="6" spans="1:8" ht="15" customHeight="1">
      <c r="A6" s="44" t="s">
        <v>92</v>
      </c>
      <c r="B6" s="35" t="s">
        <v>101</v>
      </c>
      <c r="C6" s="36"/>
      <c r="D6" s="2">
        <v>443</v>
      </c>
      <c r="E6" s="2">
        <v>682</v>
      </c>
      <c r="F6" s="2">
        <v>695</v>
      </c>
      <c r="G6" s="2">
        <f aca="true" t="shared" si="0" ref="G6:G13">SUM(E6:F6)</f>
        <v>1377</v>
      </c>
      <c r="H6" s="9"/>
    </row>
    <row r="7" spans="1:7" ht="15" customHeight="1">
      <c r="A7" s="45"/>
      <c r="B7" s="35" t="s">
        <v>0</v>
      </c>
      <c r="C7" s="36"/>
      <c r="D7" s="2">
        <v>139</v>
      </c>
      <c r="E7" s="2">
        <v>184</v>
      </c>
      <c r="F7" s="2">
        <v>196</v>
      </c>
      <c r="G7" s="2">
        <f t="shared" si="0"/>
        <v>380</v>
      </c>
    </row>
    <row r="8" spans="1:11" ht="15" customHeight="1">
      <c r="A8" s="45"/>
      <c r="B8" s="35" t="s">
        <v>1</v>
      </c>
      <c r="C8" s="36"/>
      <c r="D8" s="2">
        <v>90</v>
      </c>
      <c r="E8" s="2">
        <v>115</v>
      </c>
      <c r="F8" s="2">
        <v>119</v>
      </c>
      <c r="G8" s="2">
        <f t="shared" si="0"/>
        <v>234</v>
      </c>
      <c r="H8" s="14"/>
      <c r="I8" s="14"/>
      <c r="J8" s="14"/>
      <c r="K8" s="14"/>
    </row>
    <row r="9" spans="1:11" ht="15" customHeight="1">
      <c r="A9" s="45"/>
      <c r="B9" s="35" t="s">
        <v>2</v>
      </c>
      <c r="C9" s="36"/>
      <c r="D9" s="2">
        <v>303</v>
      </c>
      <c r="E9" s="2">
        <v>407</v>
      </c>
      <c r="F9" s="2">
        <v>451</v>
      </c>
      <c r="G9" s="2">
        <f t="shared" si="0"/>
        <v>858</v>
      </c>
      <c r="H9" s="14"/>
      <c r="I9" s="14"/>
      <c r="J9" s="14"/>
      <c r="K9" s="14"/>
    </row>
    <row r="10" spans="1:11" ht="15" customHeight="1">
      <c r="A10" s="45"/>
      <c r="B10" s="35" t="s">
        <v>3</v>
      </c>
      <c r="C10" s="36"/>
      <c r="D10" s="2">
        <v>82</v>
      </c>
      <c r="E10" s="2">
        <v>101</v>
      </c>
      <c r="F10" s="2">
        <v>103</v>
      </c>
      <c r="G10" s="2">
        <f t="shared" si="0"/>
        <v>204</v>
      </c>
      <c r="H10" s="16"/>
      <c r="I10" s="16"/>
      <c r="J10" s="16"/>
      <c r="K10" s="16"/>
    </row>
    <row r="11" spans="1:11" ht="15" customHeight="1">
      <c r="A11" s="45"/>
      <c r="B11" s="35" t="s">
        <v>4</v>
      </c>
      <c r="C11" s="36"/>
      <c r="D11" s="2">
        <v>78</v>
      </c>
      <c r="E11" s="2">
        <v>107</v>
      </c>
      <c r="F11" s="2">
        <v>99</v>
      </c>
      <c r="G11" s="2">
        <f t="shared" si="0"/>
        <v>206</v>
      </c>
      <c r="H11" s="15"/>
      <c r="I11" s="15"/>
      <c r="J11" s="15"/>
      <c r="K11" s="15"/>
    </row>
    <row r="12" spans="1:11" ht="15" customHeight="1">
      <c r="A12" s="45"/>
      <c r="B12" s="35" t="s">
        <v>5</v>
      </c>
      <c r="C12" s="36"/>
      <c r="D12" s="2">
        <v>79</v>
      </c>
      <c r="E12" s="2">
        <v>123</v>
      </c>
      <c r="F12" s="2">
        <v>128</v>
      </c>
      <c r="G12" s="2">
        <f t="shared" si="0"/>
        <v>251</v>
      </c>
      <c r="H12" s="15"/>
      <c r="I12" s="15"/>
      <c r="J12" s="15"/>
      <c r="K12" s="15"/>
    </row>
    <row r="13" spans="1:7" ht="15" customHeight="1">
      <c r="A13" s="45"/>
      <c r="B13" s="35" t="s">
        <v>6</v>
      </c>
      <c r="C13" s="36"/>
      <c r="D13" s="2">
        <v>321</v>
      </c>
      <c r="E13" s="2">
        <v>468</v>
      </c>
      <c r="F13" s="2">
        <v>465</v>
      </c>
      <c r="G13" s="2">
        <f t="shared" si="0"/>
        <v>933</v>
      </c>
    </row>
    <row r="14" spans="1:7" ht="15" customHeight="1">
      <c r="A14" s="45"/>
      <c r="B14" s="35" t="s">
        <v>7</v>
      </c>
      <c r="C14" s="36"/>
      <c r="D14" s="2">
        <v>148</v>
      </c>
      <c r="E14" s="2">
        <v>254</v>
      </c>
      <c r="F14" s="2">
        <v>217</v>
      </c>
      <c r="G14" s="2">
        <f aca="true" t="shared" si="1" ref="G14:G25">SUM(E14:F14)</f>
        <v>471</v>
      </c>
    </row>
    <row r="15" spans="1:7" ht="15" customHeight="1">
      <c r="A15" s="45"/>
      <c r="B15" s="35" t="s">
        <v>8</v>
      </c>
      <c r="C15" s="36"/>
      <c r="D15" s="2">
        <v>212</v>
      </c>
      <c r="E15" s="2">
        <v>301</v>
      </c>
      <c r="F15" s="2">
        <v>306</v>
      </c>
      <c r="G15" s="2">
        <f t="shared" si="1"/>
        <v>607</v>
      </c>
    </row>
    <row r="16" spans="1:7" ht="15" customHeight="1">
      <c r="A16" s="45"/>
      <c r="B16" s="35" t="s">
        <v>9</v>
      </c>
      <c r="C16" s="36"/>
      <c r="D16" s="2">
        <v>136</v>
      </c>
      <c r="E16" s="2">
        <v>213</v>
      </c>
      <c r="F16" s="2">
        <v>199</v>
      </c>
      <c r="G16" s="2">
        <f t="shared" si="1"/>
        <v>412</v>
      </c>
    </row>
    <row r="17" spans="1:7" ht="15" customHeight="1">
      <c r="A17" s="45"/>
      <c r="B17" s="35" t="s">
        <v>10</v>
      </c>
      <c r="C17" s="36"/>
      <c r="D17" s="2">
        <v>154</v>
      </c>
      <c r="E17" s="2">
        <v>219</v>
      </c>
      <c r="F17" s="2">
        <v>251</v>
      </c>
      <c r="G17" s="2">
        <f t="shared" si="1"/>
        <v>470</v>
      </c>
    </row>
    <row r="18" spans="1:7" ht="15" customHeight="1">
      <c r="A18" s="45"/>
      <c r="B18" s="35" t="s">
        <v>11</v>
      </c>
      <c r="C18" s="36"/>
      <c r="D18" s="2">
        <v>249</v>
      </c>
      <c r="E18" s="2">
        <v>282</v>
      </c>
      <c r="F18" s="2">
        <v>292</v>
      </c>
      <c r="G18" s="2">
        <f t="shared" si="1"/>
        <v>574</v>
      </c>
    </row>
    <row r="19" spans="1:7" ht="15" customHeight="1">
      <c r="A19" s="45"/>
      <c r="B19" s="35" t="s">
        <v>12</v>
      </c>
      <c r="C19" s="36"/>
      <c r="D19" s="2">
        <v>173</v>
      </c>
      <c r="E19" s="2">
        <v>265</v>
      </c>
      <c r="F19" s="2">
        <v>263</v>
      </c>
      <c r="G19" s="2">
        <f t="shared" si="1"/>
        <v>528</v>
      </c>
    </row>
    <row r="20" spans="1:7" ht="15" customHeight="1">
      <c r="A20" s="45"/>
      <c r="B20" s="35" t="s">
        <v>13</v>
      </c>
      <c r="C20" s="36"/>
      <c r="D20" s="2">
        <f>198-D25</f>
        <v>89</v>
      </c>
      <c r="E20" s="2">
        <f>159-E25</f>
        <v>128</v>
      </c>
      <c r="F20" s="2">
        <f>201-F25</f>
        <v>123</v>
      </c>
      <c r="G20" s="2">
        <f t="shared" si="1"/>
        <v>251</v>
      </c>
    </row>
    <row r="21" spans="1:7" ht="15" customHeight="1">
      <c r="A21" s="45"/>
      <c r="B21" s="35" t="s">
        <v>14</v>
      </c>
      <c r="C21" s="36"/>
      <c r="D21" s="2">
        <v>433</v>
      </c>
      <c r="E21" s="2">
        <v>705</v>
      </c>
      <c r="F21" s="2">
        <v>679</v>
      </c>
      <c r="G21" s="2">
        <f t="shared" si="1"/>
        <v>1384</v>
      </c>
    </row>
    <row r="22" spans="1:7" ht="15" customHeight="1">
      <c r="A22" s="45"/>
      <c r="B22" s="35" t="s">
        <v>15</v>
      </c>
      <c r="C22" s="36"/>
      <c r="D22" s="2">
        <v>321</v>
      </c>
      <c r="E22" s="2">
        <v>468</v>
      </c>
      <c r="F22" s="2">
        <v>535</v>
      </c>
      <c r="G22" s="2">
        <f t="shared" si="1"/>
        <v>1003</v>
      </c>
    </row>
    <row r="23" spans="1:7" ht="15" customHeight="1">
      <c r="A23" s="45"/>
      <c r="B23" s="35" t="s">
        <v>16</v>
      </c>
      <c r="C23" s="36"/>
      <c r="D23" s="2">
        <v>386</v>
      </c>
      <c r="E23" s="2">
        <v>593</v>
      </c>
      <c r="F23" s="2">
        <v>527</v>
      </c>
      <c r="G23" s="2">
        <f t="shared" si="1"/>
        <v>1120</v>
      </c>
    </row>
    <row r="24" spans="1:12" ht="15" customHeight="1">
      <c r="A24" s="45"/>
      <c r="B24" s="35" t="s">
        <v>91</v>
      </c>
      <c r="C24" s="36"/>
      <c r="D24" s="2">
        <v>41</v>
      </c>
      <c r="E24" s="2">
        <v>53</v>
      </c>
      <c r="F24" s="2">
        <v>55</v>
      </c>
      <c r="G24" s="2">
        <f t="shared" si="1"/>
        <v>108</v>
      </c>
      <c r="I24" s="9"/>
      <c r="J24" s="9"/>
      <c r="K24" s="9"/>
      <c r="L24" s="9"/>
    </row>
    <row r="25" spans="1:12" ht="15" customHeight="1">
      <c r="A25" s="45"/>
      <c r="B25" s="35" t="s">
        <v>97</v>
      </c>
      <c r="C25" s="36"/>
      <c r="D25" s="17">
        <v>109</v>
      </c>
      <c r="E25" s="17">
        <v>31</v>
      </c>
      <c r="F25" s="17">
        <v>78</v>
      </c>
      <c r="G25" s="17">
        <f t="shared" si="1"/>
        <v>109</v>
      </c>
      <c r="I25" s="9"/>
      <c r="J25" s="9"/>
      <c r="K25" s="9"/>
      <c r="L25" s="9"/>
    </row>
    <row r="26" spans="1:11" ht="15" customHeight="1" thickBot="1">
      <c r="A26" s="45"/>
      <c r="B26" s="51" t="s">
        <v>87</v>
      </c>
      <c r="C26" s="51"/>
      <c r="D26" s="7">
        <f>SUM(D6:D25)</f>
        <v>3986</v>
      </c>
      <c r="E26" s="7">
        <f>SUM(E6:E25)</f>
        <v>5699</v>
      </c>
      <c r="F26" s="7">
        <f>SUM(F6:F25)</f>
        <v>5781</v>
      </c>
      <c r="G26" s="7">
        <f>SUM(G6:G25)</f>
        <v>11480</v>
      </c>
      <c r="H26" s="9"/>
      <c r="I26" s="9"/>
      <c r="J26" s="9"/>
      <c r="K26" s="9"/>
    </row>
    <row r="27" spans="1:7" ht="15" customHeight="1" thickTop="1">
      <c r="A27" s="46" t="s">
        <v>93</v>
      </c>
      <c r="B27" s="49" t="s">
        <v>17</v>
      </c>
      <c r="C27" s="50"/>
      <c r="D27" s="13">
        <v>257</v>
      </c>
      <c r="E27" s="13">
        <v>419</v>
      </c>
      <c r="F27" s="13">
        <v>374</v>
      </c>
      <c r="G27" s="13">
        <f>SUM(E27:F27)</f>
        <v>793</v>
      </c>
    </row>
    <row r="28" spans="1:7" ht="15" customHeight="1">
      <c r="A28" s="45"/>
      <c r="B28" s="35" t="s">
        <v>18</v>
      </c>
      <c r="C28" s="36"/>
      <c r="D28" s="2">
        <v>104</v>
      </c>
      <c r="E28" s="2">
        <v>146</v>
      </c>
      <c r="F28" s="2">
        <v>124</v>
      </c>
      <c r="G28" s="2">
        <f>SUM(E28:F28)</f>
        <v>270</v>
      </c>
    </row>
    <row r="29" spans="1:7" ht="15" customHeight="1">
      <c r="A29" s="45"/>
      <c r="B29" s="35" t="s">
        <v>19</v>
      </c>
      <c r="C29" s="36"/>
      <c r="D29" s="2">
        <v>61</v>
      </c>
      <c r="E29" s="2">
        <v>88</v>
      </c>
      <c r="F29" s="2">
        <v>89</v>
      </c>
      <c r="G29" s="2">
        <f aca="true" t="shared" si="2" ref="G29:G43">SUM(E29:F29)</f>
        <v>177</v>
      </c>
    </row>
    <row r="30" spans="1:7" ht="15" customHeight="1">
      <c r="A30" s="45"/>
      <c r="B30" s="35" t="s">
        <v>20</v>
      </c>
      <c r="C30" s="36"/>
      <c r="D30" s="2">
        <v>216</v>
      </c>
      <c r="E30" s="2">
        <v>326</v>
      </c>
      <c r="F30" s="2">
        <v>278</v>
      </c>
      <c r="G30" s="2">
        <f t="shared" si="2"/>
        <v>604</v>
      </c>
    </row>
    <row r="31" spans="1:7" ht="15" customHeight="1">
      <c r="A31" s="45"/>
      <c r="B31" s="35" t="s">
        <v>21</v>
      </c>
      <c r="C31" s="36"/>
      <c r="D31" s="2">
        <v>52</v>
      </c>
      <c r="E31" s="2">
        <v>63</v>
      </c>
      <c r="F31" s="2">
        <v>62</v>
      </c>
      <c r="G31" s="2">
        <f t="shared" si="2"/>
        <v>125</v>
      </c>
    </row>
    <row r="32" spans="1:7" ht="15" customHeight="1">
      <c r="A32" s="45"/>
      <c r="B32" s="35" t="s">
        <v>22</v>
      </c>
      <c r="C32" s="36"/>
      <c r="D32" s="2">
        <v>134</v>
      </c>
      <c r="E32" s="2">
        <v>195</v>
      </c>
      <c r="F32" s="2">
        <v>191</v>
      </c>
      <c r="G32" s="2">
        <f t="shared" si="2"/>
        <v>386</v>
      </c>
    </row>
    <row r="33" spans="1:7" ht="15" customHeight="1">
      <c r="A33" s="45"/>
      <c r="B33" s="35" t="s">
        <v>23</v>
      </c>
      <c r="C33" s="36"/>
      <c r="D33" s="2">
        <v>217</v>
      </c>
      <c r="E33" s="2">
        <v>311</v>
      </c>
      <c r="F33" s="2">
        <v>296</v>
      </c>
      <c r="G33" s="2">
        <f t="shared" si="2"/>
        <v>607</v>
      </c>
    </row>
    <row r="34" spans="1:7" ht="15" customHeight="1">
      <c r="A34" s="45"/>
      <c r="B34" s="35" t="s">
        <v>24</v>
      </c>
      <c r="C34" s="36"/>
      <c r="D34" s="2">
        <v>248</v>
      </c>
      <c r="E34" s="2">
        <v>364</v>
      </c>
      <c r="F34" s="2">
        <v>352</v>
      </c>
      <c r="G34" s="2">
        <f t="shared" si="2"/>
        <v>716</v>
      </c>
    </row>
    <row r="35" spans="1:7" ht="15" customHeight="1">
      <c r="A35" s="45"/>
      <c r="B35" s="35" t="s">
        <v>25</v>
      </c>
      <c r="C35" s="36"/>
      <c r="D35" s="2">
        <v>176</v>
      </c>
      <c r="E35" s="2">
        <v>240</v>
      </c>
      <c r="F35" s="2">
        <v>254</v>
      </c>
      <c r="G35" s="2">
        <f t="shared" si="2"/>
        <v>494</v>
      </c>
    </row>
    <row r="36" spans="1:7" ht="15" customHeight="1">
      <c r="A36" s="45"/>
      <c r="B36" s="35" t="s">
        <v>26</v>
      </c>
      <c r="C36" s="36"/>
      <c r="D36" s="2">
        <v>149</v>
      </c>
      <c r="E36" s="2">
        <v>259</v>
      </c>
      <c r="F36" s="2">
        <v>238</v>
      </c>
      <c r="G36" s="2">
        <f t="shared" si="2"/>
        <v>497</v>
      </c>
    </row>
    <row r="37" spans="1:7" ht="15" customHeight="1">
      <c r="A37" s="45"/>
      <c r="B37" s="35" t="s">
        <v>27</v>
      </c>
      <c r="C37" s="36"/>
      <c r="D37" s="2">
        <v>148</v>
      </c>
      <c r="E37" s="2">
        <v>142</v>
      </c>
      <c r="F37" s="2">
        <v>126</v>
      </c>
      <c r="G37" s="2">
        <f t="shared" si="2"/>
        <v>268</v>
      </c>
    </row>
    <row r="38" spans="1:7" ht="15" customHeight="1">
      <c r="A38" s="45"/>
      <c r="B38" s="35" t="s">
        <v>28</v>
      </c>
      <c r="C38" s="36"/>
      <c r="D38" s="2">
        <v>34</v>
      </c>
      <c r="E38" s="2">
        <v>39</v>
      </c>
      <c r="F38" s="2">
        <v>12</v>
      </c>
      <c r="G38" s="2">
        <f t="shared" si="2"/>
        <v>51</v>
      </c>
    </row>
    <row r="39" spans="1:7" ht="15" customHeight="1">
      <c r="A39" s="45"/>
      <c r="B39" s="35" t="s">
        <v>29</v>
      </c>
      <c r="C39" s="36"/>
      <c r="D39" s="2">
        <v>31</v>
      </c>
      <c r="E39" s="2">
        <v>29</v>
      </c>
      <c r="F39" s="2">
        <v>2</v>
      </c>
      <c r="G39" s="2">
        <f t="shared" si="2"/>
        <v>31</v>
      </c>
    </row>
    <row r="40" spans="1:7" ht="15" customHeight="1">
      <c r="A40" s="45"/>
      <c r="B40" s="35" t="s">
        <v>30</v>
      </c>
      <c r="C40" s="36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45"/>
      <c r="B41" s="35" t="s">
        <v>31</v>
      </c>
      <c r="C41" s="36"/>
      <c r="D41" s="2">
        <v>70</v>
      </c>
      <c r="E41" s="2">
        <v>18</v>
      </c>
      <c r="F41" s="2">
        <v>52</v>
      </c>
      <c r="G41" s="2">
        <f t="shared" si="2"/>
        <v>70</v>
      </c>
    </row>
    <row r="42" spans="1:7" ht="15" customHeight="1">
      <c r="A42" s="45"/>
      <c r="B42" s="35" t="s">
        <v>32</v>
      </c>
      <c r="C42" s="36"/>
      <c r="D42" s="2">
        <v>57</v>
      </c>
      <c r="E42" s="2">
        <v>102</v>
      </c>
      <c r="F42" s="2">
        <v>107</v>
      </c>
      <c r="G42" s="2">
        <f t="shared" si="2"/>
        <v>209</v>
      </c>
    </row>
    <row r="43" spans="1:7" ht="15" customHeight="1">
      <c r="A43" s="45"/>
      <c r="B43" s="35" t="s">
        <v>33</v>
      </c>
      <c r="C43" s="36"/>
      <c r="D43" s="2">
        <v>48</v>
      </c>
      <c r="E43" s="2">
        <v>64</v>
      </c>
      <c r="F43" s="2">
        <v>64</v>
      </c>
      <c r="G43" s="2">
        <f t="shared" si="2"/>
        <v>128</v>
      </c>
    </row>
    <row r="44" spans="1:7" ht="15" customHeight="1" thickBot="1">
      <c r="A44" s="47"/>
      <c r="B44" s="51" t="s">
        <v>88</v>
      </c>
      <c r="C44" s="51"/>
      <c r="D44" s="6">
        <f>SUM(D27:D43)</f>
        <v>2002</v>
      </c>
      <c r="E44" s="6">
        <f>SUM(E27:E43)</f>
        <v>2805</v>
      </c>
      <c r="F44" s="6">
        <f>SUM(F27:F43)</f>
        <v>2621</v>
      </c>
      <c r="G44" s="6">
        <f>SUM(G27:G43)</f>
        <v>5426</v>
      </c>
    </row>
    <row r="45" spans="1:8" ht="15" customHeight="1" thickTop="1">
      <c r="A45" s="46" t="s">
        <v>94</v>
      </c>
      <c r="B45" s="52" t="s">
        <v>34</v>
      </c>
      <c r="C45" s="52"/>
      <c r="D45" s="13">
        <v>1023</v>
      </c>
      <c r="E45" s="13">
        <v>1543</v>
      </c>
      <c r="F45" s="13">
        <v>1510</v>
      </c>
      <c r="G45" s="13">
        <f>SUM(E45:F45)</f>
        <v>3053</v>
      </c>
      <c r="H45" s="9"/>
    </row>
    <row r="46" spans="1:8" ht="15" customHeight="1">
      <c r="A46" s="45"/>
      <c r="B46" s="48" t="s">
        <v>35</v>
      </c>
      <c r="C46" s="48"/>
      <c r="D46" s="2">
        <v>182</v>
      </c>
      <c r="E46" s="2">
        <v>174</v>
      </c>
      <c r="F46" s="2">
        <v>198</v>
      </c>
      <c r="G46" s="2">
        <f>SUM(E46:F46)</f>
        <v>372</v>
      </c>
      <c r="H46" s="9"/>
    </row>
    <row r="47" spans="1:8" ht="15" customHeight="1">
      <c r="A47" s="45"/>
      <c r="B47" s="48" t="s">
        <v>36</v>
      </c>
      <c r="C47" s="48"/>
      <c r="D47" s="2">
        <v>337</v>
      </c>
      <c r="E47" s="2">
        <v>471</v>
      </c>
      <c r="F47" s="2">
        <v>446</v>
      </c>
      <c r="G47" s="2">
        <f aca="true" t="shared" si="3" ref="G47:G61">SUM(E47:F47)</f>
        <v>917</v>
      </c>
      <c r="H47" s="9"/>
    </row>
    <row r="48" spans="1:8" ht="15" customHeight="1">
      <c r="A48" s="45"/>
      <c r="B48" s="48" t="s">
        <v>37</v>
      </c>
      <c r="C48" s="48"/>
      <c r="D48" s="2">
        <v>150</v>
      </c>
      <c r="E48" s="2">
        <v>221</v>
      </c>
      <c r="F48" s="2">
        <v>220</v>
      </c>
      <c r="G48" s="2">
        <f t="shared" si="3"/>
        <v>441</v>
      </c>
      <c r="H48" s="9"/>
    </row>
    <row r="49" spans="1:8" ht="15" customHeight="1">
      <c r="A49" s="45"/>
      <c r="B49" s="48" t="s">
        <v>38</v>
      </c>
      <c r="C49" s="48"/>
      <c r="D49" s="2">
        <v>223</v>
      </c>
      <c r="E49" s="2">
        <v>336</v>
      </c>
      <c r="F49" s="2">
        <v>325</v>
      </c>
      <c r="G49" s="2">
        <f t="shared" si="3"/>
        <v>661</v>
      </c>
      <c r="H49" s="9"/>
    </row>
    <row r="50" spans="1:8" ht="15" customHeight="1">
      <c r="A50" s="45"/>
      <c r="B50" s="48" t="s">
        <v>39</v>
      </c>
      <c r="C50" s="48"/>
      <c r="D50" s="2">
        <v>305</v>
      </c>
      <c r="E50" s="2">
        <v>453</v>
      </c>
      <c r="F50" s="2">
        <v>421</v>
      </c>
      <c r="G50" s="2">
        <f t="shared" si="3"/>
        <v>874</v>
      </c>
      <c r="H50" s="9"/>
    </row>
    <row r="51" spans="1:8" ht="15" customHeight="1">
      <c r="A51" s="45"/>
      <c r="B51" s="48" t="s">
        <v>40</v>
      </c>
      <c r="C51" s="48"/>
      <c r="D51" s="2">
        <v>90</v>
      </c>
      <c r="E51" s="2">
        <v>139</v>
      </c>
      <c r="F51" s="2">
        <v>129</v>
      </c>
      <c r="G51" s="2">
        <f t="shared" si="3"/>
        <v>268</v>
      </c>
      <c r="H51" s="9"/>
    </row>
    <row r="52" spans="1:8" ht="15" customHeight="1">
      <c r="A52" s="45"/>
      <c r="B52" s="48" t="s">
        <v>41</v>
      </c>
      <c r="C52" s="48"/>
      <c r="D52" s="2">
        <v>128</v>
      </c>
      <c r="E52" s="2">
        <v>169</v>
      </c>
      <c r="F52" s="2">
        <v>186</v>
      </c>
      <c r="G52" s="2">
        <f t="shared" si="3"/>
        <v>355</v>
      </c>
      <c r="H52" s="9"/>
    </row>
    <row r="53" spans="1:8" ht="15" customHeight="1">
      <c r="A53" s="45"/>
      <c r="B53" s="48" t="s">
        <v>42</v>
      </c>
      <c r="C53" s="48"/>
      <c r="D53" s="2">
        <v>67</v>
      </c>
      <c r="E53" s="2">
        <v>97</v>
      </c>
      <c r="F53" s="2">
        <v>88</v>
      </c>
      <c r="G53" s="2">
        <f t="shared" si="3"/>
        <v>185</v>
      </c>
      <c r="H53" s="9"/>
    </row>
    <row r="54" spans="1:8" ht="15" customHeight="1">
      <c r="A54" s="45"/>
      <c r="B54" s="48" t="s">
        <v>43</v>
      </c>
      <c r="C54" s="48"/>
      <c r="D54" s="2">
        <v>144</v>
      </c>
      <c r="E54" s="2">
        <v>208</v>
      </c>
      <c r="F54" s="2">
        <v>204</v>
      </c>
      <c r="G54" s="2">
        <f t="shared" si="3"/>
        <v>412</v>
      </c>
      <c r="H54" s="9"/>
    </row>
    <row r="55" spans="1:8" ht="15" customHeight="1">
      <c r="A55" s="45"/>
      <c r="B55" s="48" t="s">
        <v>44</v>
      </c>
      <c r="C55" s="48"/>
      <c r="D55" s="2">
        <v>190</v>
      </c>
      <c r="E55" s="2">
        <v>267</v>
      </c>
      <c r="F55" s="2">
        <v>263</v>
      </c>
      <c r="G55" s="2">
        <f t="shared" si="3"/>
        <v>530</v>
      </c>
      <c r="H55" s="9"/>
    </row>
    <row r="56" spans="1:8" ht="15" customHeight="1">
      <c r="A56" s="45"/>
      <c r="B56" s="48" t="s">
        <v>45</v>
      </c>
      <c r="C56" s="48"/>
      <c r="D56" s="2">
        <v>495</v>
      </c>
      <c r="E56" s="2">
        <v>680</v>
      </c>
      <c r="F56" s="2">
        <v>685</v>
      </c>
      <c r="G56" s="2">
        <f t="shared" si="3"/>
        <v>1365</v>
      </c>
      <c r="H56" s="9"/>
    </row>
    <row r="57" spans="1:8" ht="15" customHeight="1">
      <c r="A57" s="45"/>
      <c r="B57" s="48" t="s">
        <v>46</v>
      </c>
      <c r="C57" s="48"/>
      <c r="D57" s="2">
        <v>303</v>
      </c>
      <c r="E57" s="2">
        <v>402</v>
      </c>
      <c r="F57" s="2">
        <v>385</v>
      </c>
      <c r="G57" s="2">
        <f t="shared" si="3"/>
        <v>787</v>
      </c>
      <c r="H57" s="9"/>
    </row>
    <row r="58" spans="1:8" ht="15" customHeight="1">
      <c r="A58" s="45"/>
      <c r="B58" s="48" t="s">
        <v>47</v>
      </c>
      <c r="C58" s="48"/>
      <c r="D58" s="2">
        <v>161</v>
      </c>
      <c r="E58" s="2">
        <v>247</v>
      </c>
      <c r="F58" s="2">
        <v>281</v>
      </c>
      <c r="G58" s="2">
        <f t="shared" si="3"/>
        <v>528</v>
      </c>
      <c r="H58" s="9"/>
    </row>
    <row r="59" spans="1:8" ht="15" customHeight="1">
      <c r="A59" s="45"/>
      <c r="B59" s="48" t="s">
        <v>48</v>
      </c>
      <c r="C59" s="48"/>
      <c r="D59" s="2">
        <v>97</v>
      </c>
      <c r="E59" s="2">
        <v>169</v>
      </c>
      <c r="F59" s="2">
        <v>167</v>
      </c>
      <c r="G59" s="2">
        <f t="shared" si="3"/>
        <v>336</v>
      </c>
      <c r="H59" s="9"/>
    </row>
    <row r="60" spans="1:8" ht="15" customHeight="1">
      <c r="A60" s="45"/>
      <c r="B60" s="48" t="s">
        <v>49</v>
      </c>
      <c r="C60" s="48"/>
      <c r="D60" s="2">
        <v>55</v>
      </c>
      <c r="E60" s="2">
        <v>103</v>
      </c>
      <c r="F60" s="2">
        <v>103</v>
      </c>
      <c r="G60" s="2">
        <f t="shared" si="3"/>
        <v>206</v>
      </c>
      <c r="H60" s="9"/>
    </row>
    <row r="61" spans="1:8" ht="15" customHeight="1">
      <c r="A61" s="45"/>
      <c r="B61" s="48" t="s">
        <v>50</v>
      </c>
      <c r="C61" s="48"/>
      <c r="D61" s="2">
        <v>75</v>
      </c>
      <c r="E61" s="2">
        <v>70</v>
      </c>
      <c r="F61" s="2">
        <v>5</v>
      </c>
      <c r="G61" s="2">
        <f t="shared" si="3"/>
        <v>75</v>
      </c>
      <c r="H61" s="9"/>
    </row>
    <row r="62" spans="1:7" ht="15" customHeight="1" thickBot="1">
      <c r="A62" s="47"/>
      <c r="B62" s="37" t="s">
        <v>89</v>
      </c>
      <c r="C62" s="37"/>
      <c r="D62" s="6">
        <f>SUM(D45:D61)</f>
        <v>4025</v>
      </c>
      <c r="E62" s="6">
        <f>SUM(E45:E61)</f>
        <v>5749</v>
      </c>
      <c r="F62" s="6">
        <f>SUM(F45:F61)</f>
        <v>5616</v>
      </c>
      <c r="G62" s="6">
        <f>SUM(G45:G61)</f>
        <v>11365</v>
      </c>
    </row>
    <row r="63" spans="1:7" ht="15" customHeight="1" thickTop="1">
      <c r="A63" s="46" t="s">
        <v>95</v>
      </c>
      <c r="B63" s="49" t="s">
        <v>51</v>
      </c>
      <c r="C63" s="50"/>
      <c r="D63" s="13">
        <v>67</v>
      </c>
      <c r="E63" s="13">
        <v>95</v>
      </c>
      <c r="F63" s="13">
        <v>87</v>
      </c>
      <c r="G63" s="13">
        <f>SUM(E63:F63)</f>
        <v>182</v>
      </c>
    </row>
    <row r="64" spans="1:7" ht="15" customHeight="1">
      <c r="A64" s="45"/>
      <c r="B64" s="35" t="s">
        <v>52</v>
      </c>
      <c r="C64" s="36"/>
      <c r="D64" s="2">
        <v>105</v>
      </c>
      <c r="E64" s="2">
        <v>155</v>
      </c>
      <c r="F64" s="2">
        <v>151</v>
      </c>
      <c r="G64" s="2">
        <f>SUM(E64:F64)</f>
        <v>306</v>
      </c>
    </row>
    <row r="65" spans="1:7" ht="15" customHeight="1">
      <c r="A65" s="45"/>
      <c r="B65" s="35" t="s">
        <v>53</v>
      </c>
      <c r="C65" s="36"/>
      <c r="D65" s="2">
        <v>113</v>
      </c>
      <c r="E65" s="2">
        <v>174</v>
      </c>
      <c r="F65" s="2">
        <v>178</v>
      </c>
      <c r="G65" s="2">
        <f aca="true" t="shared" si="4" ref="G65:G89">SUM(E65:F65)</f>
        <v>352</v>
      </c>
    </row>
    <row r="66" spans="1:7" ht="15" customHeight="1">
      <c r="A66" s="45"/>
      <c r="B66" s="35" t="s">
        <v>54</v>
      </c>
      <c r="C66" s="36"/>
      <c r="D66" s="2">
        <v>190</v>
      </c>
      <c r="E66" s="2">
        <v>302</v>
      </c>
      <c r="F66" s="2">
        <v>282</v>
      </c>
      <c r="G66" s="2">
        <f t="shared" si="4"/>
        <v>584</v>
      </c>
    </row>
    <row r="67" spans="1:7" ht="15" customHeight="1">
      <c r="A67" s="45"/>
      <c r="B67" s="35" t="s">
        <v>55</v>
      </c>
      <c r="C67" s="36"/>
      <c r="D67" s="2">
        <v>154</v>
      </c>
      <c r="E67" s="2">
        <v>236</v>
      </c>
      <c r="F67" s="2">
        <v>217</v>
      </c>
      <c r="G67" s="2">
        <f t="shared" si="4"/>
        <v>453</v>
      </c>
    </row>
    <row r="68" spans="1:7" ht="15" customHeight="1">
      <c r="A68" s="45"/>
      <c r="B68" s="35" t="s">
        <v>56</v>
      </c>
      <c r="C68" s="36"/>
      <c r="D68" s="2">
        <v>137</v>
      </c>
      <c r="E68" s="2">
        <v>176</v>
      </c>
      <c r="F68" s="2">
        <v>166</v>
      </c>
      <c r="G68" s="2">
        <f t="shared" si="4"/>
        <v>342</v>
      </c>
    </row>
    <row r="69" spans="1:7" ht="15" customHeight="1">
      <c r="A69" s="45"/>
      <c r="B69" s="35" t="s">
        <v>57</v>
      </c>
      <c r="C69" s="36"/>
      <c r="D69" s="2">
        <v>142</v>
      </c>
      <c r="E69" s="2">
        <v>229</v>
      </c>
      <c r="F69" s="2">
        <v>204</v>
      </c>
      <c r="G69" s="2">
        <f t="shared" si="4"/>
        <v>433</v>
      </c>
    </row>
    <row r="70" spans="1:7" ht="15" customHeight="1">
      <c r="A70" s="45"/>
      <c r="B70" s="35" t="s">
        <v>58</v>
      </c>
      <c r="C70" s="36"/>
      <c r="D70" s="2">
        <v>168</v>
      </c>
      <c r="E70" s="2">
        <v>272</v>
      </c>
      <c r="F70" s="2">
        <v>285</v>
      </c>
      <c r="G70" s="2">
        <f t="shared" si="4"/>
        <v>557</v>
      </c>
    </row>
    <row r="71" spans="1:7" ht="15" customHeight="1">
      <c r="A71" s="45"/>
      <c r="B71" s="35" t="s">
        <v>59</v>
      </c>
      <c r="C71" s="36"/>
      <c r="D71" s="2">
        <v>212</v>
      </c>
      <c r="E71" s="2">
        <v>357</v>
      </c>
      <c r="F71" s="2">
        <v>337</v>
      </c>
      <c r="G71" s="2">
        <f t="shared" si="4"/>
        <v>694</v>
      </c>
    </row>
    <row r="72" spans="1:7" ht="15" customHeight="1">
      <c r="A72" s="45"/>
      <c r="B72" s="35" t="s">
        <v>60</v>
      </c>
      <c r="C72" s="36"/>
      <c r="D72" s="2">
        <v>175</v>
      </c>
      <c r="E72" s="2">
        <v>279</v>
      </c>
      <c r="F72" s="2">
        <v>289</v>
      </c>
      <c r="G72" s="2">
        <f t="shared" si="4"/>
        <v>568</v>
      </c>
    </row>
    <row r="73" spans="1:7" ht="15" customHeight="1">
      <c r="A73" s="45"/>
      <c r="B73" s="35" t="s">
        <v>61</v>
      </c>
      <c r="C73" s="36"/>
      <c r="D73" s="2">
        <v>99</v>
      </c>
      <c r="E73" s="2">
        <v>169</v>
      </c>
      <c r="F73" s="2">
        <v>151</v>
      </c>
      <c r="G73" s="2">
        <f t="shared" si="4"/>
        <v>320</v>
      </c>
    </row>
    <row r="74" spans="1:7" ht="15" customHeight="1">
      <c r="A74" s="45"/>
      <c r="B74" s="35" t="s">
        <v>62</v>
      </c>
      <c r="C74" s="36"/>
      <c r="D74" s="2">
        <v>58</v>
      </c>
      <c r="E74" s="2">
        <v>94</v>
      </c>
      <c r="F74" s="2">
        <v>80</v>
      </c>
      <c r="G74" s="2">
        <f t="shared" si="4"/>
        <v>174</v>
      </c>
    </row>
    <row r="75" spans="1:7" ht="15" customHeight="1">
      <c r="A75" s="45"/>
      <c r="B75" s="35" t="s">
        <v>63</v>
      </c>
      <c r="C75" s="36"/>
      <c r="D75" s="2">
        <v>119</v>
      </c>
      <c r="E75" s="2">
        <v>188</v>
      </c>
      <c r="F75" s="2">
        <v>180</v>
      </c>
      <c r="G75" s="2">
        <f t="shared" si="4"/>
        <v>368</v>
      </c>
    </row>
    <row r="76" spans="1:7" ht="15" customHeight="1">
      <c r="A76" s="45"/>
      <c r="B76" s="35" t="s">
        <v>64</v>
      </c>
      <c r="C76" s="36"/>
      <c r="D76" s="2">
        <v>300</v>
      </c>
      <c r="E76" s="2">
        <v>469</v>
      </c>
      <c r="F76" s="2">
        <v>483</v>
      </c>
      <c r="G76" s="2">
        <f t="shared" si="4"/>
        <v>952</v>
      </c>
    </row>
    <row r="77" spans="1:7" ht="15" customHeight="1">
      <c r="A77" s="45"/>
      <c r="B77" s="35" t="s">
        <v>65</v>
      </c>
      <c r="C77" s="36"/>
      <c r="D77" s="2">
        <v>675</v>
      </c>
      <c r="E77" s="2">
        <v>979</v>
      </c>
      <c r="F77" s="2">
        <v>1018</v>
      </c>
      <c r="G77" s="2">
        <f t="shared" si="4"/>
        <v>1997</v>
      </c>
    </row>
    <row r="78" spans="1:7" ht="15" customHeight="1">
      <c r="A78" s="45"/>
      <c r="B78" s="35" t="s">
        <v>66</v>
      </c>
      <c r="C78" s="36"/>
      <c r="D78" s="2">
        <v>205</v>
      </c>
      <c r="E78" s="2">
        <v>339</v>
      </c>
      <c r="F78" s="2">
        <v>316</v>
      </c>
      <c r="G78" s="2">
        <f t="shared" si="4"/>
        <v>655</v>
      </c>
    </row>
    <row r="79" spans="1:7" ht="15" customHeight="1">
      <c r="A79" s="45"/>
      <c r="B79" s="35" t="s">
        <v>67</v>
      </c>
      <c r="C79" s="36"/>
      <c r="D79" s="2">
        <v>140</v>
      </c>
      <c r="E79" s="2">
        <v>208</v>
      </c>
      <c r="F79" s="2">
        <v>193</v>
      </c>
      <c r="G79" s="2">
        <f t="shared" si="4"/>
        <v>401</v>
      </c>
    </row>
    <row r="80" spans="1:7" ht="15" customHeight="1">
      <c r="A80" s="45"/>
      <c r="B80" s="35" t="s">
        <v>68</v>
      </c>
      <c r="C80" s="36"/>
      <c r="D80" s="2">
        <v>276</v>
      </c>
      <c r="E80" s="2">
        <v>466</v>
      </c>
      <c r="F80" s="2">
        <v>438</v>
      </c>
      <c r="G80" s="2">
        <f t="shared" si="4"/>
        <v>904</v>
      </c>
    </row>
    <row r="81" spans="1:7" ht="15" customHeight="1">
      <c r="A81" s="45"/>
      <c r="B81" s="35" t="s">
        <v>69</v>
      </c>
      <c r="C81" s="36"/>
      <c r="D81" s="2">
        <v>100</v>
      </c>
      <c r="E81" s="2">
        <v>166</v>
      </c>
      <c r="F81" s="2">
        <v>156</v>
      </c>
      <c r="G81" s="2">
        <f t="shared" si="4"/>
        <v>322</v>
      </c>
    </row>
    <row r="82" spans="1:7" ht="15" customHeight="1">
      <c r="A82" s="45"/>
      <c r="B82" s="35" t="s">
        <v>70</v>
      </c>
      <c r="C82" s="36"/>
      <c r="D82" s="2">
        <v>82</v>
      </c>
      <c r="E82" s="2">
        <v>129</v>
      </c>
      <c r="F82" s="2">
        <v>128</v>
      </c>
      <c r="G82" s="2">
        <f t="shared" si="4"/>
        <v>257</v>
      </c>
    </row>
    <row r="83" spans="1:7" ht="15" customHeight="1">
      <c r="A83" s="45"/>
      <c r="B83" s="35" t="s">
        <v>71</v>
      </c>
      <c r="C83" s="36"/>
      <c r="D83" s="2">
        <v>122</v>
      </c>
      <c r="E83" s="2">
        <v>200</v>
      </c>
      <c r="F83" s="2">
        <v>218</v>
      </c>
      <c r="G83" s="2">
        <f t="shared" si="4"/>
        <v>418</v>
      </c>
    </row>
    <row r="84" spans="1:7" ht="15" customHeight="1">
      <c r="A84" s="45"/>
      <c r="B84" s="35" t="s">
        <v>72</v>
      </c>
      <c r="C84" s="36"/>
      <c r="D84" s="2">
        <v>71</v>
      </c>
      <c r="E84" s="2">
        <v>116</v>
      </c>
      <c r="F84" s="2">
        <v>134</v>
      </c>
      <c r="G84" s="2">
        <f t="shared" si="4"/>
        <v>250</v>
      </c>
    </row>
    <row r="85" spans="1:7" ht="15" customHeight="1">
      <c r="A85" s="45"/>
      <c r="B85" s="35" t="s">
        <v>73</v>
      </c>
      <c r="C85" s="36"/>
      <c r="D85" s="2">
        <v>128</v>
      </c>
      <c r="E85" s="2">
        <v>226</v>
      </c>
      <c r="F85" s="2">
        <v>252</v>
      </c>
      <c r="G85" s="2">
        <f t="shared" si="4"/>
        <v>478</v>
      </c>
    </row>
    <row r="86" spans="1:7" ht="15" customHeight="1">
      <c r="A86" s="45"/>
      <c r="B86" s="35" t="s">
        <v>74</v>
      </c>
      <c r="C86" s="36"/>
      <c r="D86" s="2">
        <v>78</v>
      </c>
      <c r="E86" s="2">
        <v>141</v>
      </c>
      <c r="F86" s="2">
        <v>139</v>
      </c>
      <c r="G86" s="2">
        <f t="shared" si="4"/>
        <v>280</v>
      </c>
    </row>
    <row r="87" spans="1:7" ht="15" customHeight="1">
      <c r="A87" s="45"/>
      <c r="B87" s="35" t="s">
        <v>75</v>
      </c>
      <c r="C87" s="36"/>
      <c r="D87" s="2">
        <v>57</v>
      </c>
      <c r="E87" s="2">
        <v>26</v>
      </c>
      <c r="F87" s="2">
        <v>31</v>
      </c>
      <c r="G87" s="2">
        <f t="shared" si="4"/>
        <v>57</v>
      </c>
    </row>
    <row r="88" spans="1:7" ht="15" customHeight="1">
      <c r="A88" s="45"/>
      <c r="B88" s="35" t="s">
        <v>76</v>
      </c>
      <c r="C88" s="36"/>
      <c r="D88" s="2">
        <v>103</v>
      </c>
      <c r="E88" s="2">
        <v>37</v>
      </c>
      <c r="F88" s="2">
        <v>66</v>
      </c>
      <c r="G88" s="2">
        <f t="shared" si="4"/>
        <v>103</v>
      </c>
    </row>
    <row r="89" spans="1:7" ht="15" customHeight="1">
      <c r="A89" s="45"/>
      <c r="B89" s="35" t="s">
        <v>77</v>
      </c>
      <c r="C89" s="36"/>
      <c r="D89" s="2">
        <v>55</v>
      </c>
      <c r="E89" s="2">
        <v>34</v>
      </c>
      <c r="F89" s="2">
        <v>21</v>
      </c>
      <c r="G89" s="2">
        <f t="shared" si="4"/>
        <v>55</v>
      </c>
    </row>
    <row r="90" spans="1:7" ht="15" customHeight="1" thickBot="1">
      <c r="A90" s="47"/>
      <c r="B90" s="37" t="s">
        <v>90</v>
      </c>
      <c r="C90" s="37"/>
      <c r="D90" s="6">
        <f>SUM(D63:D89)</f>
        <v>4131</v>
      </c>
      <c r="E90" s="6">
        <f>SUM(E63:E89)</f>
        <v>6262</v>
      </c>
      <c r="F90" s="6">
        <f>SUM(F63:F89)</f>
        <v>6200</v>
      </c>
      <c r="G90" s="6">
        <f>SUM(G63:G89)</f>
        <v>12462</v>
      </c>
    </row>
    <row r="91" spans="1:11" ht="15" customHeight="1" thickBot="1" thickTop="1">
      <c r="A91" s="10"/>
      <c r="B91" s="38" t="s">
        <v>96</v>
      </c>
      <c r="C91" s="39"/>
      <c r="D91" s="8">
        <f>SUM(D6:D25,D27:D43,D45:D61,D63:D89)</f>
        <v>14144</v>
      </c>
      <c r="E91" s="8">
        <f>SUM(E6:E25,E27:E43,E45:E61,E63:E89)</f>
        <v>20515</v>
      </c>
      <c r="F91" s="8">
        <f>SUM(F6:F25,F27:F43,F45:F61,F63:F89)</f>
        <v>20218</v>
      </c>
      <c r="G91" s="8">
        <f>SUM(G6:G25,G27:G43,G45:G61,G63:G89)</f>
        <v>40733</v>
      </c>
      <c r="H91" s="9"/>
      <c r="I91" s="9"/>
      <c r="J91" s="9"/>
      <c r="K91" s="9"/>
    </row>
    <row r="92" spans="4:7" ht="15" customHeight="1" thickTop="1">
      <c r="D92" s="9"/>
      <c r="E92" s="9"/>
      <c r="F92" s="9"/>
      <c r="G92" s="9"/>
    </row>
    <row r="93" spans="4:7" ht="15" customHeight="1">
      <c r="D93" s="9"/>
      <c r="E93" s="9"/>
      <c r="F93" s="9"/>
      <c r="G93" s="9"/>
    </row>
    <row r="94" ht="15" customHeight="1"/>
    <row r="95" spans="2:7" ht="15" customHeight="1">
      <c r="B95" s="59" t="s">
        <v>105</v>
      </c>
      <c r="C95" s="59"/>
      <c r="D95" s="59"/>
      <c r="E95" s="59"/>
      <c r="F95" s="59"/>
      <c r="G95" s="59"/>
    </row>
    <row r="96" spans="2:7" ht="15" customHeight="1">
      <c r="B96" s="60"/>
      <c r="C96" s="60"/>
      <c r="D96" s="60"/>
      <c r="E96" s="60"/>
      <c r="F96" s="60"/>
      <c r="G96" s="60"/>
    </row>
    <row r="97" spans="1:7" ht="15" customHeight="1">
      <c r="A97" s="20"/>
      <c r="B97" s="40" t="s">
        <v>98</v>
      </c>
      <c r="C97" s="41"/>
      <c r="D97" s="42"/>
      <c r="E97" s="19" t="s">
        <v>80</v>
      </c>
      <c r="F97" s="19" t="s">
        <v>81</v>
      </c>
      <c r="G97" s="19" t="s">
        <v>82</v>
      </c>
    </row>
    <row r="98" spans="1:7" ht="15" customHeight="1">
      <c r="A98" s="21"/>
      <c r="B98" s="43" t="s">
        <v>99</v>
      </c>
      <c r="C98" s="43"/>
      <c r="D98" s="18">
        <v>15</v>
      </c>
      <c r="E98" s="25"/>
      <c r="F98" s="25"/>
      <c r="G98" s="25"/>
    </row>
    <row r="99" spans="1:7" ht="15" customHeight="1" thickBot="1">
      <c r="A99" s="21"/>
      <c r="B99" s="33" t="s">
        <v>100</v>
      </c>
      <c r="C99" s="33"/>
      <c r="D99" s="11">
        <v>57</v>
      </c>
      <c r="E99" s="62"/>
      <c r="F99" s="62"/>
      <c r="G99" s="62"/>
    </row>
    <row r="100" spans="1:7" ht="15" customHeight="1" thickBot="1" thickTop="1">
      <c r="A100" s="12"/>
      <c r="B100" s="61" t="s">
        <v>83</v>
      </c>
      <c r="C100" s="61"/>
      <c r="D100" s="12">
        <f>SUM(D98:D99)</f>
        <v>72</v>
      </c>
      <c r="E100" s="12">
        <v>34</v>
      </c>
      <c r="F100" s="12">
        <v>56</v>
      </c>
      <c r="G100" s="12">
        <f>SUM(E100:F100)</f>
        <v>90</v>
      </c>
    </row>
    <row r="101" ht="14.25" thickTop="1"/>
  </sheetData>
  <sheetProtection sheet="1"/>
  <mergeCells count="103">
    <mergeCell ref="B100:C100"/>
    <mergeCell ref="B91:C91"/>
    <mergeCell ref="B95:G96"/>
    <mergeCell ref="B97:D97"/>
    <mergeCell ref="B98:C98"/>
    <mergeCell ref="E98:E99"/>
    <mergeCell ref="F98:F99"/>
    <mergeCell ref="G98:G99"/>
    <mergeCell ref="B99:C99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58:C58"/>
    <mergeCell ref="B59:C59"/>
    <mergeCell ref="B60:C60"/>
    <mergeCell ref="B61:C61"/>
    <mergeCell ref="B62:C62"/>
    <mergeCell ref="A63:A90"/>
    <mergeCell ref="B63:C63"/>
    <mergeCell ref="B64:C64"/>
    <mergeCell ref="B65:C65"/>
    <mergeCell ref="B66:C66"/>
    <mergeCell ref="B52:C52"/>
    <mergeCell ref="B53:C53"/>
    <mergeCell ref="B54:C54"/>
    <mergeCell ref="B55:C55"/>
    <mergeCell ref="B56:C56"/>
    <mergeCell ref="B57:C57"/>
    <mergeCell ref="B43:C43"/>
    <mergeCell ref="B44:C44"/>
    <mergeCell ref="A45:A62"/>
    <mergeCell ref="B45:C45"/>
    <mergeCell ref="B46:C46"/>
    <mergeCell ref="B47:C47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A27:A44"/>
    <mergeCell ref="B27:C27"/>
    <mergeCell ref="B28:C28"/>
    <mergeCell ref="B29:C29"/>
    <mergeCell ref="B30:C30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scale="84" r:id="rId1"/>
  <headerFooter alignWithMargins="0">
    <oddFooter>&amp;C&amp;P/&amp;N</oddFooter>
  </headerFooter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54" t="s">
        <v>107</v>
      </c>
      <c r="G1" s="55"/>
    </row>
    <row r="2" spans="1:8" ht="13.5" customHeight="1">
      <c r="A2" s="56" t="s">
        <v>86</v>
      </c>
      <c r="B2" s="56"/>
      <c r="C2" s="56"/>
      <c r="D2" s="56"/>
      <c r="E2" s="56"/>
      <c r="F2" s="56"/>
      <c r="G2" s="56"/>
      <c r="H2" s="23"/>
    </row>
    <row r="3" spans="1:7" ht="13.5" customHeight="1">
      <c r="A3" s="56"/>
      <c r="B3" s="56"/>
      <c r="C3" s="56"/>
      <c r="D3" s="56"/>
      <c r="E3" s="56"/>
      <c r="F3" s="56"/>
      <c r="G3" s="56"/>
    </row>
    <row r="4" spans="2:7" ht="16.5" customHeight="1">
      <c r="B4" s="57"/>
      <c r="C4" s="57"/>
      <c r="D4" s="4"/>
      <c r="E4" s="58" t="s">
        <v>85</v>
      </c>
      <c r="F4" s="58"/>
      <c r="G4" s="58"/>
    </row>
    <row r="5" spans="1:7" ht="15" customHeight="1">
      <c r="A5" s="5"/>
      <c r="B5" s="53" t="s">
        <v>78</v>
      </c>
      <c r="C5" s="53"/>
      <c r="D5" s="1" t="s">
        <v>79</v>
      </c>
      <c r="E5" s="1" t="s">
        <v>80</v>
      </c>
      <c r="F5" s="1" t="s">
        <v>81</v>
      </c>
      <c r="G5" s="1" t="s">
        <v>82</v>
      </c>
    </row>
    <row r="6" spans="1:8" ht="15" customHeight="1">
      <c r="A6" s="44" t="s">
        <v>92</v>
      </c>
      <c r="B6" s="35" t="s">
        <v>101</v>
      </c>
      <c r="C6" s="36"/>
      <c r="D6" s="2">
        <v>445</v>
      </c>
      <c r="E6" s="2">
        <v>683</v>
      </c>
      <c r="F6" s="2">
        <v>699</v>
      </c>
      <c r="G6" s="2">
        <f aca="true" t="shared" si="0" ref="G6:G13">SUM(E6:F6)</f>
        <v>1382</v>
      </c>
      <c r="H6" s="9"/>
    </row>
    <row r="7" spans="1:7" ht="15" customHeight="1">
      <c r="A7" s="45"/>
      <c r="B7" s="35" t="s">
        <v>0</v>
      </c>
      <c r="C7" s="36"/>
      <c r="D7" s="2">
        <v>136</v>
      </c>
      <c r="E7" s="2">
        <v>180</v>
      </c>
      <c r="F7" s="2">
        <v>191</v>
      </c>
      <c r="G7" s="2">
        <f t="shared" si="0"/>
        <v>371</v>
      </c>
    </row>
    <row r="8" spans="1:11" ht="15" customHeight="1">
      <c r="A8" s="45"/>
      <c r="B8" s="35" t="s">
        <v>1</v>
      </c>
      <c r="C8" s="36"/>
      <c r="D8" s="2">
        <v>91</v>
      </c>
      <c r="E8" s="2">
        <v>115</v>
      </c>
      <c r="F8" s="2">
        <v>120</v>
      </c>
      <c r="G8" s="2">
        <f t="shared" si="0"/>
        <v>235</v>
      </c>
      <c r="H8" s="14"/>
      <c r="I8" s="14"/>
      <c r="J8" s="14"/>
      <c r="K8" s="14"/>
    </row>
    <row r="9" spans="1:11" ht="15" customHeight="1">
      <c r="A9" s="45"/>
      <c r="B9" s="35" t="s">
        <v>2</v>
      </c>
      <c r="C9" s="36"/>
      <c r="D9" s="2">
        <v>305</v>
      </c>
      <c r="E9" s="2">
        <v>409</v>
      </c>
      <c r="F9" s="2">
        <v>453</v>
      </c>
      <c r="G9" s="2">
        <f t="shared" si="0"/>
        <v>862</v>
      </c>
      <c r="H9" s="14"/>
      <c r="I9" s="14"/>
      <c r="J9" s="14"/>
      <c r="K9" s="14"/>
    </row>
    <row r="10" spans="1:11" ht="15" customHeight="1">
      <c r="A10" s="45"/>
      <c r="B10" s="35" t="s">
        <v>3</v>
      </c>
      <c r="C10" s="36"/>
      <c r="D10" s="2">
        <v>81</v>
      </c>
      <c r="E10" s="2">
        <v>101</v>
      </c>
      <c r="F10" s="2">
        <v>102</v>
      </c>
      <c r="G10" s="2">
        <f t="shared" si="0"/>
        <v>203</v>
      </c>
      <c r="H10" s="16"/>
      <c r="I10" s="16"/>
      <c r="J10" s="16"/>
      <c r="K10" s="16"/>
    </row>
    <row r="11" spans="1:11" ht="15" customHeight="1">
      <c r="A11" s="45"/>
      <c r="B11" s="35" t="s">
        <v>4</v>
      </c>
      <c r="C11" s="36"/>
      <c r="D11" s="2">
        <v>79</v>
      </c>
      <c r="E11" s="2">
        <v>108</v>
      </c>
      <c r="F11" s="2">
        <v>99</v>
      </c>
      <c r="G11" s="2">
        <f t="shared" si="0"/>
        <v>207</v>
      </c>
      <c r="H11" s="15"/>
      <c r="I11" s="15"/>
      <c r="J11" s="15"/>
      <c r="K11" s="15"/>
    </row>
    <row r="12" spans="1:11" ht="15" customHeight="1">
      <c r="A12" s="45"/>
      <c r="B12" s="35" t="s">
        <v>5</v>
      </c>
      <c r="C12" s="36"/>
      <c r="D12" s="2">
        <v>80</v>
      </c>
      <c r="E12" s="2">
        <v>124</v>
      </c>
      <c r="F12" s="2">
        <v>128</v>
      </c>
      <c r="G12" s="2">
        <f t="shared" si="0"/>
        <v>252</v>
      </c>
      <c r="H12" s="15"/>
      <c r="I12" s="15"/>
      <c r="J12" s="15"/>
      <c r="K12" s="15"/>
    </row>
    <row r="13" spans="1:7" ht="15" customHeight="1">
      <c r="A13" s="45"/>
      <c r="B13" s="35" t="s">
        <v>6</v>
      </c>
      <c r="C13" s="36"/>
      <c r="D13" s="2">
        <v>321</v>
      </c>
      <c r="E13" s="2">
        <v>468</v>
      </c>
      <c r="F13" s="2">
        <v>468</v>
      </c>
      <c r="G13" s="2">
        <f t="shared" si="0"/>
        <v>936</v>
      </c>
    </row>
    <row r="14" spans="1:7" ht="15" customHeight="1">
      <c r="A14" s="45"/>
      <c r="B14" s="35" t="s">
        <v>7</v>
      </c>
      <c r="C14" s="36"/>
      <c r="D14" s="2">
        <v>158</v>
      </c>
      <c r="E14" s="2">
        <v>272</v>
      </c>
      <c r="F14" s="2">
        <v>231</v>
      </c>
      <c r="G14" s="2">
        <f aca="true" t="shared" si="1" ref="G14:G25">SUM(E14:F14)</f>
        <v>503</v>
      </c>
    </row>
    <row r="15" spans="1:7" ht="15" customHeight="1">
      <c r="A15" s="45"/>
      <c r="B15" s="35" t="s">
        <v>8</v>
      </c>
      <c r="C15" s="36"/>
      <c r="D15" s="2">
        <v>211</v>
      </c>
      <c r="E15" s="2">
        <v>300</v>
      </c>
      <c r="F15" s="2">
        <v>305</v>
      </c>
      <c r="G15" s="2">
        <f t="shared" si="1"/>
        <v>605</v>
      </c>
    </row>
    <row r="16" spans="1:7" ht="15" customHeight="1">
      <c r="A16" s="45"/>
      <c r="B16" s="35" t="s">
        <v>9</v>
      </c>
      <c r="C16" s="36"/>
      <c r="D16" s="2">
        <v>137</v>
      </c>
      <c r="E16" s="2">
        <v>214</v>
      </c>
      <c r="F16" s="2">
        <v>200</v>
      </c>
      <c r="G16" s="2">
        <f t="shared" si="1"/>
        <v>414</v>
      </c>
    </row>
    <row r="17" spans="1:7" ht="15" customHeight="1">
      <c r="A17" s="45"/>
      <c r="B17" s="35" t="s">
        <v>10</v>
      </c>
      <c r="C17" s="36"/>
      <c r="D17" s="2">
        <v>155</v>
      </c>
      <c r="E17" s="2">
        <v>218</v>
      </c>
      <c r="F17" s="2">
        <v>248</v>
      </c>
      <c r="G17" s="2">
        <f t="shared" si="1"/>
        <v>466</v>
      </c>
    </row>
    <row r="18" spans="1:7" ht="15" customHeight="1">
      <c r="A18" s="45"/>
      <c r="B18" s="35" t="s">
        <v>11</v>
      </c>
      <c r="C18" s="36"/>
      <c r="D18" s="2">
        <v>247</v>
      </c>
      <c r="E18" s="2">
        <v>282</v>
      </c>
      <c r="F18" s="2">
        <v>289</v>
      </c>
      <c r="G18" s="2">
        <f t="shared" si="1"/>
        <v>571</v>
      </c>
    </row>
    <row r="19" spans="1:7" ht="15" customHeight="1">
      <c r="A19" s="45"/>
      <c r="B19" s="35" t="s">
        <v>12</v>
      </c>
      <c r="C19" s="36"/>
      <c r="D19" s="2">
        <v>173</v>
      </c>
      <c r="E19" s="2">
        <v>264</v>
      </c>
      <c r="F19" s="2">
        <v>262</v>
      </c>
      <c r="G19" s="2">
        <f t="shared" si="1"/>
        <v>526</v>
      </c>
    </row>
    <row r="20" spans="1:7" ht="15" customHeight="1">
      <c r="A20" s="45"/>
      <c r="B20" s="35" t="s">
        <v>13</v>
      </c>
      <c r="C20" s="36"/>
      <c r="D20" s="2">
        <f>197-D25</f>
        <v>88</v>
      </c>
      <c r="E20" s="2">
        <f>159-E25</f>
        <v>128</v>
      </c>
      <c r="F20" s="2">
        <f>200-F25</f>
        <v>122</v>
      </c>
      <c r="G20" s="2">
        <f t="shared" si="1"/>
        <v>250</v>
      </c>
    </row>
    <row r="21" spans="1:7" ht="15" customHeight="1">
      <c r="A21" s="45"/>
      <c r="B21" s="35" t="s">
        <v>14</v>
      </c>
      <c r="C21" s="36"/>
      <c r="D21" s="2">
        <v>438</v>
      </c>
      <c r="E21" s="2">
        <v>711</v>
      </c>
      <c r="F21" s="2">
        <v>686</v>
      </c>
      <c r="G21" s="2">
        <f t="shared" si="1"/>
        <v>1397</v>
      </c>
    </row>
    <row r="22" spans="1:7" ht="15" customHeight="1">
      <c r="A22" s="45"/>
      <c r="B22" s="35" t="s">
        <v>15</v>
      </c>
      <c r="C22" s="36"/>
      <c r="D22" s="2">
        <v>320</v>
      </c>
      <c r="E22" s="2">
        <v>466</v>
      </c>
      <c r="F22" s="2">
        <v>531</v>
      </c>
      <c r="G22" s="2">
        <f t="shared" si="1"/>
        <v>997</v>
      </c>
    </row>
    <row r="23" spans="1:7" ht="15" customHeight="1">
      <c r="A23" s="45"/>
      <c r="B23" s="35" t="s">
        <v>16</v>
      </c>
      <c r="C23" s="36"/>
      <c r="D23" s="2">
        <v>388</v>
      </c>
      <c r="E23" s="2">
        <v>596</v>
      </c>
      <c r="F23" s="2">
        <v>529</v>
      </c>
      <c r="G23" s="2">
        <f t="shared" si="1"/>
        <v>1125</v>
      </c>
    </row>
    <row r="24" spans="1:12" ht="15" customHeight="1">
      <c r="A24" s="45"/>
      <c r="B24" s="35" t="s">
        <v>91</v>
      </c>
      <c r="C24" s="36"/>
      <c r="D24" s="2">
        <v>41</v>
      </c>
      <c r="E24" s="2">
        <v>53</v>
      </c>
      <c r="F24" s="2">
        <v>55</v>
      </c>
      <c r="G24" s="2">
        <f t="shared" si="1"/>
        <v>108</v>
      </c>
      <c r="I24" s="9"/>
      <c r="J24" s="9"/>
      <c r="K24" s="9"/>
      <c r="L24" s="9"/>
    </row>
    <row r="25" spans="1:12" ht="15" customHeight="1">
      <c r="A25" s="45"/>
      <c r="B25" s="35" t="s">
        <v>97</v>
      </c>
      <c r="C25" s="36"/>
      <c r="D25" s="17">
        <v>109</v>
      </c>
      <c r="E25" s="17">
        <v>31</v>
      </c>
      <c r="F25" s="17">
        <v>78</v>
      </c>
      <c r="G25" s="17">
        <f t="shared" si="1"/>
        <v>109</v>
      </c>
      <c r="I25" s="9"/>
      <c r="J25" s="9"/>
      <c r="K25" s="9"/>
      <c r="L25" s="9"/>
    </row>
    <row r="26" spans="1:11" ht="15" customHeight="1" thickBot="1">
      <c r="A26" s="45"/>
      <c r="B26" s="51" t="s">
        <v>87</v>
      </c>
      <c r="C26" s="51"/>
      <c r="D26" s="7">
        <f>SUM(D6:D25)</f>
        <v>4003</v>
      </c>
      <c r="E26" s="7">
        <f>SUM(E6:E25)</f>
        <v>5723</v>
      </c>
      <c r="F26" s="7">
        <f>SUM(F6:F25)</f>
        <v>5796</v>
      </c>
      <c r="G26" s="7">
        <f>SUM(G6:G25)</f>
        <v>11519</v>
      </c>
      <c r="H26" s="9"/>
      <c r="I26" s="9"/>
      <c r="J26" s="9"/>
      <c r="K26" s="9"/>
    </row>
    <row r="27" spans="1:7" ht="15" customHeight="1" thickTop="1">
      <c r="A27" s="46" t="s">
        <v>93</v>
      </c>
      <c r="B27" s="49" t="s">
        <v>17</v>
      </c>
      <c r="C27" s="50"/>
      <c r="D27" s="13">
        <v>257</v>
      </c>
      <c r="E27" s="13">
        <v>417</v>
      </c>
      <c r="F27" s="13">
        <v>375</v>
      </c>
      <c r="G27" s="13">
        <f>SUM(E27:F27)</f>
        <v>792</v>
      </c>
    </row>
    <row r="28" spans="1:7" ht="15" customHeight="1">
      <c r="A28" s="45"/>
      <c r="B28" s="35" t="s">
        <v>18</v>
      </c>
      <c r="C28" s="36"/>
      <c r="D28" s="2">
        <v>104</v>
      </c>
      <c r="E28" s="2">
        <v>148</v>
      </c>
      <c r="F28" s="2">
        <v>124</v>
      </c>
      <c r="G28" s="2">
        <f>SUM(E28:F28)</f>
        <v>272</v>
      </c>
    </row>
    <row r="29" spans="1:7" ht="15" customHeight="1">
      <c r="A29" s="45"/>
      <c r="B29" s="35" t="s">
        <v>19</v>
      </c>
      <c r="C29" s="36"/>
      <c r="D29" s="2">
        <v>60</v>
      </c>
      <c r="E29" s="2">
        <v>90</v>
      </c>
      <c r="F29" s="2">
        <v>87</v>
      </c>
      <c r="G29" s="2">
        <f aca="true" t="shared" si="2" ref="G29:G43">SUM(E29:F29)</f>
        <v>177</v>
      </c>
    </row>
    <row r="30" spans="1:7" ht="15" customHeight="1">
      <c r="A30" s="45"/>
      <c r="B30" s="35" t="s">
        <v>20</v>
      </c>
      <c r="C30" s="36"/>
      <c r="D30" s="2">
        <v>216</v>
      </c>
      <c r="E30" s="2">
        <v>327</v>
      </c>
      <c r="F30" s="2">
        <v>279</v>
      </c>
      <c r="G30" s="2">
        <f t="shared" si="2"/>
        <v>606</v>
      </c>
    </row>
    <row r="31" spans="1:7" ht="15" customHeight="1">
      <c r="A31" s="45"/>
      <c r="B31" s="35" t="s">
        <v>21</v>
      </c>
      <c r="C31" s="36"/>
      <c r="D31" s="2">
        <v>52</v>
      </c>
      <c r="E31" s="2">
        <v>63</v>
      </c>
      <c r="F31" s="2">
        <v>62</v>
      </c>
      <c r="G31" s="2">
        <f t="shared" si="2"/>
        <v>125</v>
      </c>
    </row>
    <row r="32" spans="1:7" ht="15" customHeight="1">
      <c r="A32" s="45"/>
      <c r="B32" s="35" t="s">
        <v>22</v>
      </c>
      <c r="C32" s="36"/>
      <c r="D32" s="2">
        <v>135</v>
      </c>
      <c r="E32" s="2">
        <v>196</v>
      </c>
      <c r="F32" s="2">
        <v>190</v>
      </c>
      <c r="G32" s="2">
        <f t="shared" si="2"/>
        <v>386</v>
      </c>
    </row>
    <row r="33" spans="1:7" ht="15" customHeight="1">
      <c r="A33" s="45"/>
      <c r="B33" s="35" t="s">
        <v>23</v>
      </c>
      <c r="C33" s="36"/>
      <c r="D33" s="2">
        <v>217</v>
      </c>
      <c r="E33" s="2">
        <v>306</v>
      </c>
      <c r="F33" s="2">
        <v>298</v>
      </c>
      <c r="G33" s="2">
        <f t="shared" si="2"/>
        <v>604</v>
      </c>
    </row>
    <row r="34" spans="1:7" ht="15" customHeight="1">
      <c r="A34" s="45"/>
      <c r="B34" s="35" t="s">
        <v>24</v>
      </c>
      <c r="C34" s="36"/>
      <c r="D34" s="2">
        <v>249</v>
      </c>
      <c r="E34" s="2">
        <v>366</v>
      </c>
      <c r="F34" s="2">
        <v>354</v>
      </c>
      <c r="G34" s="2">
        <f t="shared" si="2"/>
        <v>720</v>
      </c>
    </row>
    <row r="35" spans="1:7" ht="15" customHeight="1">
      <c r="A35" s="45"/>
      <c r="B35" s="35" t="s">
        <v>25</v>
      </c>
      <c r="C35" s="36"/>
      <c r="D35" s="2">
        <v>177</v>
      </c>
      <c r="E35" s="2">
        <v>241</v>
      </c>
      <c r="F35" s="2">
        <v>253</v>
      </c>
      <c r="G35" s="2">
        <f t="shared" si="2"/>
        <v>494</v>
      </c>
    </row>
    <row r="36" spans="1:7" ht="15" customHeight="1">
      <c r="A36" s="45"/>
      <c r="B36" s="35" t="s">
        <v>26</v>
      </c>
      <c r="C36" s="36"/>
      <c r="D36" s="2">
        <v>150</v>
      </c>
      <c r="E36" s="2">
        <v>258</v>
      </c>
      <c r="F36" s="2">
        <v>236</v>
      </c>
      <c r="G36" s="2">
        <f t="shared" si="2"/>
        <v>494</v>
      </c>
    </row>
    <row r="37" spans="1:7" ht="15" customHeight="1">
      <c r="A37" s="45"/>
      <c r="B37" s="35" t="s">
        <v>27</v>
      </c>
      <c r="C37" s="36"/>
      <c r="D37" s="2">
        <v>147</v>
      </c>
      <c r="E37" s="2">
        <v>141</v>
      </c>
      <c r="F37" s="2">
        <v>126</v>
      </c>
      <c r="G37" s="2">
        <f t="shared" si="2"/>
        <v>267</v>
      </c>
    </row>
    <row r="38" spans="1:7" ht="15" customHeight="1">
      <c r="A38" s="45"/>
      <c r="B38" s="35" t="s">
        <v>28</v>
      </c>
      <c r="C38" s="36"/>
      <c r="D38" s="2">
        <v>33</v>
      </c>
      <c r="E38" s="2">
        <v>37</v>
      </c>
      <c r="F38" s="2">
        <v>11</v>
      </c>
      <c r="G38" s="2">
        <f t="shared" si="2"/>
        <v>48</v>
      </c>
    </row>
    <row r="39" spans="1:7" ht="15" customHeight="1">
      <c r="A39" s="45"/>
      <c r="B39" s="35" t="s">
        <v>29</v>
      </c>
      <c r="C39" s="36"/>
      <c r="D39" s="2">
        <v>31</v>
      </c>
      <c r="E39" s="2">
        <v>29</v>
      </c>
      <c r="F39" s="2">
        <v>2</v>
      </c>
      <c r="G39" s="2">
        <f t="shared" si="2"/>
        <v>31</v>
      </c>
    </row>
    <row r="40" spans="1:7" ht="15" customHeight="1">
      <c r="A40" s="45"/>
      <c r="B40" s="35" t="s">
        <v>30</v>
      </c>
      <c r="C40" s="36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45"/>
      <c r="B41" s="35" t="s">
        <v>31</v>
      </c>
      <c r="C41" s="36"/>
      <c r="D41" s="2">
        <v>69</v>
      </c>
      <c r="E41" s="2">
        <v>18</v>
      </c>
      <c r="F41" s="2">
        <v>51</v>
      </c>
      <c r="G41" s="2">
        <f t="shared" si="2"/>
        <v>69</v>
      </c>
    </row>
    <row r="42" spans="1:7" ht="15" customHeight="1">
      <c r="A42" s="45"/>
      <c r="B42" s="35" t="s">
        <v>32</v>
      </c>
      <c r="C42" s="36"/>
      <c r="D42" s="2">
        <v>56</v>
      </c>
      <c r="E42" s="2">
        <v>101</v>
      </c>
      <c r="F42" s="2">
        <v>104</v>
      </c>
      <c r="G42" s="2">
        <f t="shared" si="2"/>
        <v>205</v>
      </c>
    </row>
    <row r="43" spans="1:7" ht="15" customHeight="1">
      <c r="A43" s="45"/>
      <c r="B43" s="35" t="s">
        <v>33</v>
      </c>
      <c r="C43" s="36"/>
      <c r="D43" s="2">
        <v>48</v>
      </c>
      <c r="E43" s="2">
        <v>64</v>
      </c>
      <c r="F43" s="2">
        <v>63</v>
      </c>
      <c r="G43" s="2">
        <f t="shared" si="2"/>
        <v>127</v>
      </c>
    </row>
    <row r="44" spans="1:7" ht="15" customHeight="1" thickBot="1">
      <c r="A44" s="47"/>
      <c r="B44" s="51" t="s">
        <v>88</v>
      </c>
      <c r="C44" s="51"/>
      <c r="D44" s="6">
        <f>SUM(D27:D43)</f>
        <v>2001</v>
      </c>
      <c r="E44" s="6">
        <f>SUM(E27:E43)</f>
        <v>2802</v>
      </c>
      <c r="F44" s="6">
        <f>SUM(F27:F43)</f>
        <v>2615</v>
      </c>
      <c r="G44" s="6">
        <f>SUM(G27:G43)</f>
        <v>5417</v>
      </c>
    </row>
    <row r="45" spans="1:8" ht="15" customHeight="1" thickTop="1">
      <c r="A45" s="46" t="s">
        <v>94</v>
      </c>
      <c r="B45" s="52" t="s">
        <v>34</v>
      </c>
      <c r="C45" s="52"/>
      <c r="D45" s="13">
        <v>1021</v>
      </c>
      <c r="E45" s="13">
        <v>1535</v>
      </c>
      <c r="F45" s="13">
        <v>1503</v>
      </c>
      <c r="G45" s="13">
        <f>SUM(E45:F45)</f>
        <v>3038</v>
      </c>
      <c r="H45" s="9"/>
    </row>
    <row r="46" spans="1:8" ht="15" customHeight="1">
      <c r="A46" s="45"/>
      <c r="B46" s="48" t="s">
        <v>35</v>
      </c>
      <c r="C46" s="48"/>
      <c r="D46" s="2">
        <v>183</v>
      </c>
      <c r="E46" s="2">
        <v>173</v>
      </c>
      <c r="F46" s="2">
        <v>198</v>
      </c>
      <c r="G46" s="2">
        <f>SUM(E46:F46)</f>
        <v>371</v>
      </c>
      <c r="H46" s="9"/>
    </row>
    <row r="47" spans="1:8" ht="15" customHeight="1">
      <c r="A47" s="45"/>
      <c r="B47" s="48" t="s">
        <v>36</v>
      </c>
      <c r="C47" s="48"/>
      <c r="D47" s="2">
        <v>337</v>
      </c>
      <c r="E47" s="2">
        <v>471</v>
      </c>
      <c r="F47" s="2">
        <v>447</v>
      </c>
      <c r="G47" s="2">
        <f aca="true" t="shared" si="3" ref="G47:G61">SUM(E47:F47)</f>
        <v>918</v>
      </c>
      <c r="H47" s="9"/>
    </row>
    <row r="48" spans="1:8" ht="15" customHeight="1">
      <c r="A48" s="45"/>
      <c r="B48" s="48" t="s">
        <v>37</v>
      </c>
      <c r="C48" s="48"/>
      <c r="D48" s="2">
        <v>150</v>
      </c>
      <c r="E48" s="2">
        <v>224</v>
      </c>
      <c r="F48" s="2">
        <v>224</v>
      </c>
      <c r="G48" s="2">
        <f t="shared" si="3"/>
        <v>448</v>
      </c>
      <c r="H48" s="9"/>
    </row>
    <row r="49" spans="1:8" ht="15" customHeight="1">
      <c r="A49" s="45"/>
      <c r="B49" s="48" t="s">
        <v>38</v>
      </c>
      <c r="C49" s="48"/>
      <c r="D49" s="2">
        <v>222</v>
      </c>
      <c r="E49" s="2">
        <v>335</v>
      </c>
      <c r="F49" s="2">
        <v>321</v>
      </c>
      <c r="G49" s="2">
        <f t="shared" si="3"/>
        <v>656</v>
      </c>
      <c r="H49" s="9"/>
    </row>
    <row r="50" spans="1:8" ht="15" customHeight="1">
      <c r="A50" s="45"/>
      <c r="B50" s="48" t="s">
        <v>39</v>
      </c>
      <c r="C50" s="48"/>
      <c r="D50" s="2">
        <v>305</v>
      </c>
      <c r="E50" s="2">
        <v>452</v>
      </c>
      <c r="F50" s="2">
        <v>421</v>
      </c>
      <c r="G50" s="2">
        <f t="shared" si="3"/>
        <v>873</v>
      </c>
      <c r="H50" s="9"/>
    </row>
    <row r="51" spans="1:8" ht="15" customHeight="1">
      <c r="A51" s="45"/>
      <c r="B51" s="48" t="s">
        <v>40</v>
      </c>
      <c r="C51" s="48"/>
      <c r="D51" s="2">
        <v>90</v>
      </c>
      <c r="E51" s="2">
        <v>139</v>
      </c>
      <c r="F51" s="2">
        <v>129</v>
      </c>
      <c r="G51" s="2">
        <f t="shared" si="3"/>
        <v>268</v>
      </c>
      <c r="H51" s="9"/>
    </row>
    <row r="52" spans="1:8" ht="15" customHeight="1">
      <c r="A52" s="45"/>
      <c r="B52" s="48" t="s">
        <v>41</v>
      </c>
      <c r="C52" s="48"/>
      <c r="D52" s="2">
        <v>128</v>
      </c>
      <c r="E52" s="2">
        <v>168</v>
      </c>
      <c r="F52" s="2">
        <v>188</v>
      </c>
      <c r="G52" s="2">
        <f t="shared" si="3"/>
        <v>356</v>
      </c>
      <c r="H52" s="9"/>
    </row>
    <row r="53" spans="1:8" ht="15" customHeight="1">
      <c r="A53" s="45"/>
      <c r="B53" s="48" t="s">
        <v>42</v>
      </c>
      <c r="C53" s="48"/>
      <c r="D53" s="2">
        <v>66</v>
      </c>
      <c r="E53" s="2">
        <v>95</v>
      </c>
      <c r="F53" s="2">
        <v>85</v>
      </c>
      <c r="G53" s="2">
        <f t="shared" si="3"/>
        <v>180</v>
      </c>
      <c r="H53" s="9"/>
    </row>
    <row r="54" spans="1:8" ht="15" customHeight="1">
      <c r="A54" s="45"/>
      <c r="B54" s="48" t="s">
        <v>43</v>
      </c>
      <c r="C54" s="48"/>
      <c r="D54" s="2">
        <v>145</v>
      </c>
      <c r="E54" s="2">
        <v>208</v>
      </c>
      <c r="F54" s="2">
        <v>202</v>
      </c>
      <c r="G54" s="2">
        <f t="shared" si="3"/>
        <v>410</v>
      </c>
      <c r="H54" s="9"/>
    </row>
    <row r="55" spans="1:8" ht="15" customHeight="1">
      <c r="A55" s="45"/>
      <c r="B55" s="48" t="s">
        <v>44</v>
      </c>
      <c r="C55" s="48"/>
      <c r="D55" s="2">
        <v>191</v>
      </c>
      <c r="E55" s="2">
        <v>266</v>
      </c>
      <c r="F55" s="2">
        <v>262</v>
      </c>
      <c r="G55" s="2">
        <f t="shared" si="3"/>
        <v>528</v>
      </c>
      <c r="H55" s="9"/>
    </row>
    <row r="56" spans="1:8" ht="15" customHeight="1">
      <c r="A56" s="45"/>
      <c r="B56" s="48" t="s">
        <v>45</v>
      </c>
      <c r="C56" s="48"/>
      <c r="D56" s="2">
        <v>495</v>
      </c>
      <c r="E56" s="2">
        <v>681</v>
      </c>
      <c r="F56" s="2">
        <v>687</v>
      </c>
      <c r="G56" s="2">
        <f t="shared" si="3"/>
        <v>1368</v>
      </c>
      <c r="H56" s="9"/>
    </row>
    <row r="57" spans="1:8" ht="15" customHeight="1">
      <c r="A57" s="45"/>
      <c r="B57" s="48" t="s">
        <v>46</v>
      </c>
      <c r="C57" s="48"/>
      <c r="D57" s="2">
        <v>303</v>
      </c>
      <c r="E57" s="2">
        <v>403</v>
      </c>
      <c r="F57" s="2">
        <v>387</v>
      </c>
      <c r="G57" s="2">
        <f t="shared" si="3"/>
        <v>790</v>
      </c>
      <c r="H57" s="9"/>
    </row>
    <row r="58" spans="1:8" ht="15" customHeight="1">
      <c r="A58" s="45"/>
      <c r="B58" s="48" t="s">
        <v>47</v>
      </c>
      <c r="C58" s="48"/>
      <c r="D58" s="2">
        <v>162</v>
      </c>
      <c r="E58" s="2">
        <v>248</v>
      </c>
      <c r="F58" s="2">
        <v>279</v>
      </c>
      <c r="G58" s="2">
        <f t="shared" si="3"/>
        <v>527</v>
      </c>
      <c r="H58" s="9"/>
    </row>
    <row r="59" spans="1:8" ht="15" customHeight="1">
      <c r="A59" s="45"/>
      <c r="B59" s="48" t="s">
        <v>48</v>
      </c>
      <c r="C59" s="48"/>
      <c r="D59" s="2">
        <v>97</v>
      </c>
      <c r="E59" s="2">
        <v>169</v>
      </c>
      <c r="F59" s="2">
        <v>168</v>
      </c>
      <c r="G59" s="2">
        <f t="shared" si="3"/>
        <v>337</v>
      </c>
      <c r="H59" s="9"/>
    </row>
    <row r="60" spans="1:8" ht="15" customHeight="1">
      <c r="A60" s="45"/>
      <c r="B60" s="48" t="s">
        <v>49</v>
      </c>
      <c r="C60" s="48"/>
      <c r="D60" s="2">
        <v>55</v>
      </c>
      <c r="E60" s="2">
        <v>103</v>
      </c>
      <c r="F60" s="2">
        <v>103</v>
      </c>
      <c r="G60" s="2">
        <f t="shared" si="3"/>
        <v>206</v>
      </c>
      <c r="H60" s="9"/>
    </row>
    <row r="61" spans="1:8" ht="15" customHeight="1">
      <c r="A61" s="45"/>
      <c r="B61" s="48" t="s">
        <v>50</v>
      </c>
      <c r="C61" s="48"/>
      <c r="D61" s="2">
        <v>73</v>
      </c>
      <c r="E61" s="2">
        <v>68</v>
      </c>
      <c r="F61" s="2">
        <v>5</v>
      </c>
      <c r="G61" s="2">
        <f t="shared" si="3"/>
        <v>73</v>
      </c>
      <c r="H61" s="9"/>
    </row>
    <row r="62" spans="1:7" ht="15" customHeight="1" thickBot="1">
      <c r="A62" s="47"/>
      <c r="B62" s="37" t="s">
        <v>89</v>
      </c>
      <c r="C62" s="37"/>
      <c r="D62" s="6">
        <f>SUM(D45:D61)</f>
        <v>4023</v>
      </c>
      <c r="E62" s="6">
        <f>SUM(E45:E61)</f>
        <v>5738</v>
      </c>
      <c r="F62" s="6">
        <f>SUM(F45:F61)</f>
        <v>5609</v>
      </c>
      <c r="G62" s="6">
        <f>SUM(G45:G61)</f>
        <v>11347</v>
      </c>
    </row>
    <row r="63" spans="1:7" ht="15" customHeight="1" thickTop="1">
      <c r="A63" s="46" t="s">
        <v>95</v>
      </c>
      <c r="B63" s="49" t="s">
        <v>51</v>
      </c>
      <c r="C63" s="50"/>
      <c r="D63" s="13">
        <v>67</v>
      </c>
      <c r="E63" s="13">
        <v>95</v>
      </c>
      <c r="F63" s="13">
        <v>87</v>
      </c>
      <c r="G63" s="13">
        <f>SUM(E63:F63)</f>
        <v>182</v>
      </c>
    </row>
    <row r="64" spans="1:7" ht="15" customHeight="1">
      <c r="A64" s="45"/>
      <c r="B64" s="35" t="s">
        <v>52</v>
      </c>
      <c r="C64" s="36"/>
      <c r="D64" s="2">
        <v>105</v>
      </c>
      <c r="E64" s="2">
        <v>155</v>
      </c>
      <c r="F64" s="2">
        <v>150</v>
      </c>
      <c r="G64" s="2">
        <f>SUM(E64:F64)</f>
        <v>305</v>
      </c>
    </row>
    <row r="65" spans="1:7" ht="15" customHeight="1">
      <c r="A65" s="45"/>
      <c r="B65" s="35" t="s">
        <v>53</v>
      </c>
      <c r="C65" s="36"/>
      <c r="D65" s="2">
        <v>112</v>
      </c>
      <c r="E65" s="2">
        <v>172</v>
      </c>
      <c r="F65" s="2">
        <v>178</v>
      </c>
      <c r="G65" s="2">
        <f aca="true" t="shared" si="4" ref="G65:G89">SUM(E65:F65)</f>
        <v>350</v>
      </c>
    </row>
    <row r="66" spans="1:7" ht="15" customHeight="1">
      <c r="A66" s="45"/>
      <c r="B66" s="35" t="s">
        <v>54</v>
      </c>
      <c r="C66" s="36"/>
      <c r="D66" s="2">
        <v>190</v>
      </c>
      <c r="E66" s="2">
        <v>302</v>
      </c>
      <c r="F66" s="2">
        <v>282</v>
      </c>
      <c r="G66" s="2">
        <f t="shared" si="4"/>
        <v>584</v>
      </c>
    </row>
    <row r="67" spans="1:7" ht="15" customHeight="1">
      <c r="A67" s="45"/>
      <c r="B67" s="35" t="s">
        <v>55</v>
      </c>
      <c r="C67" s="36"/>
      <c r="D67" s="2">
        <v>155</v>
      </c>
      <c r="E67" s="2">
        <v>238</v>
      </c>
      <c r="F67" s="2">
        <v>217</v>
      </c>
      <c r="G67" s="2">
        <f t="shared" si="4"/>
        <v>455</v>
      </c>
    </row>
    <row r="68" spans="1:7" ht="15" customHeight="1">
      <c r="A68" s="45"/>
      <c r="B68" s="35" t="s">
        <v>56</v>
      </c>
      <c r="C68" s="36"/>
      <c r="D68" s="2">
        <v>138</v>
      </c>
      <c r="E68" s="2">
        <v>178</v>
      </c>
      <c r="F68" s="2">
        <v>168</v>
      </c>
      <c r="G68" s="2">
        <f t="shared" si="4"/>
        <v>346</v>
      </c>
    </row>
    <row r="69" spans="1:7" ht="15" customHeight="1">
      <c r="A69" s="45"/>
      <c r="B69" s="35" t="s">
        <v>57</v>
      </c>
      <c r="C69" s="36"/>
      <c r="D69" s="2">
        <v>143</v>
      </c>
      <c r="E69" s="2">
        <v>232</v>
      </c>
      <c r="F69" s="2">
        <v>206</v>
      </c>
      <c r="G69" s="2">
        <f t="shared" si="4"/>
        <v>438</v>
      </c>
    </row>
    <row r="70" spans="1:7" ht="15" customHeight="1">
      <c r="A70" s="45"/>
      <c r="B70" s="35" t="s">
        <v>58</v>
      </c>
      <c r="C70" s="36"/>
      <c r="D70" s="2">
        <v>167</v>
      </c>
      <c r="E70" s="2">
        <v>270</v>
      </c>
      <c r="F70" s="2">
        <v>283</v>
      </c>
      <c r="G70" s="2">
        <f t="shared" si="4"/>
        <v>553</v>
      </c>
    </row>
    <row r="71" spans="1:7" ht="15" customHeight="1">
      <c r="A71" s="45"/>
      <c r="B71" s="35" t="s">
        <v>59</v>
      </c>
      <c r="C71" s="36"/>
      <c r="D71" s="2">
        <v>212</v>
      </c>
      <c r="E71" s="2">
        <v>357</v>
      </c>
      <c r="F71" s="2">
        <v>337</v>
      </c>
      <c r="G71" s="2">
        <f t="shared" si="4"/>
        <v>694</v>
      </c>
    </row>
    <row r="72" spans="1:7" ht="15" customHeight="1">
      <c r="A72" s="45"/>
      <c r="B72" s="35" t="s">
        <v>60</v>
      </c>
      <c r="C72" s="36"/>
      <c r="D72" s="2">
        <v>175</v>
      </c>
      <c r="E72" s="2">
        <v>279</v>
      </c>
      <c r="F72" s="2">
        <v>289</v>
      </c>
      <c r="G72" s="2">
        <f t="shared" si="4"/>
        <v>568</v>
      </c>
    </row>
    <row r="73" spans="1:7" ht="15" customHeight="1">
      <c r="A73" s="45"/>
      <c r="B73" s="35" t="s">
        <v>61</v>
      </c>
      <c r="C73" s="36"/>
      <c r="D73" s="2">
        <v>99</v>
      </c>
      <c r="E73" s="2">
        <v>170</v>
      </c>
      <c r="F73" s="2">
        <v>151</v>
      </c>
      <c r="G73" s="2">
        <f t="shared" si="4"/>
        <v>321</v>
      </c>
    </row>
    <row r="74" spans="1:7" ht="15" customHeight="1">
      <c r="A74" s="45"/>
      <c r="B74" s="35" t="s">
        <v>62</v>
      </c>
      <c r="C74" s="36"/>
      <c r="D74" s="2">
        <v>58</v>
      </c>
      <c r="E74" s="2">
        <v>95</v>
      </c>
      <c r="F74" s="2">
        <v>80</v>
      </c>
      <c r="G74" s="2">
        <f t="shared" si="4"/>
        <v>175</v>
      </c>
    </row>
    <row r="75" spans="1:7" ht="15" customHeight="1">
      <c r="A75" s="45"/>
      <c r="B75" s="35" t="s">
        <v>63</v>
      </c>
      <c r="C75" s="36"/>
      <c r="D75" s="2">
        <v>119</v>
      </c>
      <c r="E75" s="2">
        <v>186</v>
      </c>
      <c r="F75" s="2">
        <v>180</v>
      </c>
      <c r="G75" s="2">
        <f t="shared" si="4"/>
        <v>366</v>
      </c>
    </row>
    <row r="76" spans="1:7" ht="15" customHeight="1">
      <c r="A76" s="45"/>
      <c r="B76" s="35" t="s">
        <v>64</v>
      </c>
      <c r="C76" s="36"/>
      <c r="D76" s="2">
        <v>301</v>
      </c>
      <c r="E76" s="2">
        <v>471</v>
      </c>
      <c r="F76" s="2">
        <v>486</v>
      </c>
      <c r="G76" s="2">
        <f t="shared" si="4"/>
        <v>957</v>
      </c>
    </row>
    <row r="77" spans="1:7" ht="15" customHeight="1">
      <c r="A77" s="45"/>
      <c r="B77" s="35" t="s">
        <v>65</v>
      </c>
      <c r="C77" s="36"/>
      <c r="D77" s="2">
        <v>675</v>
      </c>
      <c r="E77" s="2">
        <v>974</v>
      </c>
      <c r="F77" s="2">
        <v>1012</v>
      </c>
      <c r="G77" s="2">
        <f t="shared" si="4"/>
        <v>1986</v>
      </c>
    </row>
    <row r="78" spans="1:7" ht="15" customHeight="1">
      <c r="A78" s="45"/>
      <c r="B78" s="35" t="s">
        <v>66</v>
      </c>
      <c r="C78" s="36"/>
      <c r="D78" s="2">
        <v>206</v>
      </c>
      <c r="E78" s="2">
        <v>339</v>
      </c>
      <c r="F78" s="2">
        <v>316</v>
      </c>
      <c r="G78" s="2">
        <f t="shared" si="4"/>
        <v>655</v>
      </c>
    </row>
    <row r="79" spans="1:7" ht="15" customHeight="1">
      <c r="A79" s="45"/>
      <c r="B79" s="35" t="s">
        <v>67</v>
      </c>
      <c r="C79" s="36"/>
      <c r="D79" s="2">
        <v>139</v>
      </c>
      <c r="E79" s="2">
        <v>206</v>
      </c>
      <c r="F79" s="2">
        <v>193</v>
      </c>
      <c r="G79" s="2">
        <f t="shared" si="4"/>
        <v>399</v>
      </c>
    </row>
    <row r="80" spans="1:7" ht="15" customHeight="1">
      <c r="A80" s="45"/>
      <c r="B80" s="35" t="s">
        <v>68</v>
      </c>
      <c r="C80" s="36"/>
      <c r="D80" s="2">
        <v>276</v>
      </c>
      <c r="E80" s="2">
        <v>467</v>
      </c>
      <c r="F80" s="2">
        <v>438</v>
      </c>
      <c r="G80" s="2">
        <f t="shared" si="4"/>
        <v>905</v>
      </c>
    </row>
    <row r="81" spans="1:7" ht="15" customHeight="1">
      <c r="A81" s="45"/>
      <c r="B81" s="35" t="s">
        <v>69</v>
      </c>
      <c r="C81" s="36"/>
      <c r="D81" s="2">
        <v>101</v>
      </c>
      <c r="E81" s="2">
        <v>166</v>
      </c>
      <c r="F81" s="2">
        <v>156</v>
      </c>
      <c r="G81" s="2">
        <f t="shared" si="4"/>
        <v>322</v>
      </c>
    </row>
    <row r="82" spans="1:7" ht="15" customHeight="1">
      <c r="A82" s="45"/>
      <c r="B82" s="35" t="s">
        <v>70</v>
      </c>
      <c r="C82" s="36"/>
      <c r="D82" s="2">
        <v>82</v>
      </c>
      <c r="E82" s="2">
        <v>130</v>
      </c>
      <c r="F82" s="2">
        <v>129</v>
      </c>
      <c r="G82" s="2">
        <f t="shared" si="4"/>
        <v>259</v>
      </c>
    </row>
    <row r="83" spans="1:7" ht="15" customHeight="1">
      <c r="A83" s="45"/>
      <c r="B83" s="35" t="s">
        <v>71</v>
      </c>
      <c r="C83" s="36"/>
      <c r="D83" s="2">
        <v>123</v>
      </c>
      <c r="E83" s="2">
        <v>200</v>
      </c>
      <c r="F83" s="2">
        <v>218</v>
      </c>
      <c r="G83" s="2">
        <f t="shared" si="4"/>
        <v>418</v>
      </c>
    </row>
    <row r="84" spans="1:7" ht="15" customHeight="1">
      <c r="A84" s="45"/>
      <c r="B84" s="35" t="s">
        <v>72</v>
      </c>
      <c r="C84" s="36"/>
      <c r="D84" s="2">
        <v>71</v>
      </c>
      <c r="E84" s="2">
        <v>116</v>
      </c>
      <c r="F84" s="2">
        <v>134</v>
      </c>
      <c r="G84" s="2">
        <f t="shared" si="4"/>
        <v>250</v>
      </c>
    </row>
    <row r="85" spans="1:7" ht="15" customHeight="1">
      <c r="A85" s="45"/>
      <c r="B85" s="35" t="s">
        <v>73</v>
      </c>
      <c r="C85" s="36"/>
      <c r="D85" s="2">
        <v>129</v>
      </c>
      <c r="E85" s="2">
        <v>226</v>
      </c>
      <c r="F85" s="2">
        <v>253</v>
      </c>
      <c r="G85" s="2">
        <f t="shared" si="4"/>
        <v>479</v>
      </c>
    </row>
    <row r="86" spans="1:7" ht="15" customHeight="1">
      <c r="A86" s="45"/>
      <c r="B86" s="35" t="s">
        <v>74</v>
      </c>
      <c r="C86" s="36"/>
      <c r="D86" s="2">
        <v>81</v>
      </c>
      <c r="E86" s="2">
        <v>146</v>
      </c>
      <c r="F86" s="2">
        <v>147</v>
      </c>
      <c r="G86" s="2">
        <f t="shared" si="4"/>
        <v>293</v>
      </c>
    </row>
    <row r="87" spans="1:7" ht="15" customHeight="1">
      <c r="A87" s="45"/>
      <c r="B87" s="35" t="s">
        <v>75</v>
      </c>
      <c r="C87" s="36"/>
      <c r="D87" s="2">
        <v>57</v>
      </c>
      <c r="E87" s="2">
        <v>26</v>
      </c>
      <c r="F87" s="2">
        <v>31</v>
      </c>
      <c r="G87" s="2">
        <f t="shared" si="4"/>
        <v>57</v>
      </c>
    </row>
    <row r="88" spans="1:7" ht="15" customHeight="1">
      <c r="A88" s="45"/>
      <c r="B88" s="35" t="s">
        <v>76</v>
      </c>
      <c r="C88" s="36"/>
      <c r="D88" s="2">
        <v>103</v>
      </c>
      <c r="E88" s="2">
        <v>37</v>
      </c>
      <c r="F88" s="2">
        <v>66</v>
      </c>
      <c r="G88" s="2">
        <f t="shared" si="4"/>
        <v>103</v>
      </c>
    </row>
    <row r="89" spans="1:7" ht="15" customHeight="1">
      <c r="A89" s="45"/>
      <c r="B89" s="35" t="s">
        <v>77</v>
      </c>
      <c r="C89" s="36"/>
      <c r="D89" s="2">
        <v>55</v>
      </c>
      <c r="E89" s="2">
        <v>34</v>
      </c>
      <c r="F89" s="2">
        <v>21</v>
      </c>
      <c r="G89" s="2">
        <f t="shared" si="4"/>
        <v>55</v>
      </c>
    </row>
    <row r="90" spans="1:7" ht="15" customHeight="1" thickBot="1">
      <c r="A90" s="47"/>
      <c r="B90" s="37" t="s">
        <v>90</v>
      </c>
      <c r="C90" s="37"/>
      <c r="D90" s="6">
        <f>SUM(D63:D89)</f>
        <v>4139</v>
      </c>
      <c r="E90" s="6">
        <f>SUM(E63:E89)</f>
        <v>6267</v>
      </c>
      <c r="F90" s="6">
        <f>SUM(F63:F89)</f>
        <v>6208</v>
      </c>
      <c r="G90" s="6">
        <f>SUM(G63:G89)</f>
        <v>12475</v>
      </c>
    </row>
    <row r="91" spans="1:11" ht="15" customHeight="1" thickBot="1" thickTop="1">
      <c r="A91" s="10"/>
      <c r="B91" s="38" t="s">
        <v>96</v>
      </c>
      <c r="C91" s="39"/>
      <c r="D91" s="8">
        <f>SUM(D6:D25,D27:D43,D45:D61,D63:D89)</f>
        <v>14166</v>
      </c>
      <c r="E91" s="8">
        <f>SUM(E6:E25,E27:E43,E45:E61,E63:E89)</f>
        <v>20530</v>
      </c>
      <c r="F91" s="8">
        <f>SUM(F6:F25,F27:F43,F45:F61,F63:F89)</f>
        <v>20228</v>
      </c>
      <c r="G91" s="8">
        <f>SUM(G6:G25,G27:G43,G45:G61,G63:G89)</f>
        <v>40758</v>
      </c>
      <c r="H91" s="9"/>
      <c r="I91" s="9"/>
      <c r="J91" s="9"/>
      <c r="K91" s="9"/>
    </row>
    <row r="92" spans="4:7" ht="15" customHeight="1" thickTop="1">
      <c r="D92" s="9"/>
      <c r="E92" s="9"/>
      <c r="F92" s="9"/>
      <c r="G92" s="9"/>
    </row>
    <row r="93" spans="4:7" ht="15" customHeight="1">
      <c r="D93" s="9"/>
      <c r="E93" s="9"/>
      <c r="F93" s="9"/>
      <c r="G93" s="9"/>
    </row>
    <row r="94" ht="15" customHeight="1"/>
    <row r="95" spans="2:7" ht="15" customHeight="1">
      <c r="B95" s="59" t="s">
        <v>105</v>
      </c>
      <c r="C95" s="59"/>
      <c r="D95" s="59"/>
      <c r="E95" s="59"/>
      <c r="F95" s="59"/>
      <c r="G95" s="59"/>
    </row>
    <row r="96" spans="2:7" ht="15" customHeight="1">
      <c r="B96" s="60"/>
      <c r="C96" s="60"/>
      <c r="D96" s="60"/>
      <c r="E96" s="60"/>
      <c r="F96" s="60"/>
      <c r="G96" s="60"/>
    </row>
    <row r="97" spans="1:7" ht="15" customHeight="1">
      <c r="A97" s="20"/>
      <c r="B97" s="40" t="s">
        <v>98</v>
      </c>
      <c r="C97" s="41"/>
      <c r="D97" s="42"/>
      <c r="E97" s="19" t="s">
        <v>80</v>
      </c>
      <c r="F97" s="19" t="s">
        <v>81</v>
      </c>
      <c r="G97" s="19" t="s">
        <v>82</v>
      </c>
    </row>
    <row r="98" spans="1:7" ht="15" customHeight="1">
      <c r="A98" s="21"/>
      <c r="B98" s="43" t="s">
        <v>99</v>
      </c>
      <c r="C98" s="43"/>
      <c r="D98" s="18">
        <v>15</v>
      </c>
      <c r="E98" s="25"/>
      <c r="F98" s="25"/>
      <c r="G98" s="25"/>
    </row>
    <row r="99" spans="1:7" ht="15" customHeight="1" thickBot="1">
      <c r="A99" s="21"/>
      <c r="B99" s="33" t="s">
        <v>100</v>
      </c>
      <c r="C99" s="33"/>
      <c r="D99" s="11">
        <v>58</v>
      </c>
      <c r="E99" s="62"/>
      <c r="F99" s="62"/>
      <c r="G99" s="62"/>
    </row>
    <row r="100" spans="1:7" ht="15" customHeight="1" thickBot="1" thickTop="1">
      <c r="A100" s="12"/>
      <c r="B100" s="61" t="s">
        <v>83</v>
      </c>
      <c r="C100" s="61"/>
      <c r="D100" s="12">
        <f>SUM(D98:D99)</f>
        <v>73</v>
      </c>
      <c r="E100" s="12">
        <v>36</v>
      </c>
      <c r="F100" s="12">
        <v>56</v>
      </c>
      <c r="G100" s="12">
        <f>SUM(E100:F100)</f>
        <v>92</v>
      </c>
    </row>
    <row r="101" ht="14.25" thickTop="1"/>
  </sheetData>
  <sheetProtection sheet="1"/>
  <mergeCells count="103">
    <mergeCell ref="B100:C100"/>
    <mergeCell ref="B91:C91"/>
    <mergeCell ref="B95:G96"/>
    <mergeCell ref="B97:D97"/>
    <mergeCell ref="B98:C98"/>
    <mergeCell ref="E98:E99"/>
    <mergeCell ref="F98:F99"/>
    <mergeCell ref="G98:G99"/>
    <mergeCell ref="B99:C99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58:C58"/>
    <mergeCell ref="B59:C59"/>
    <mergeCell ref="B60:C60"/>
    <mergeCell ref="B61:C61"/>
    <mergeCell ref="B62:C62"/>
    <mergeCell ref="A63:A90"/>
    <mergeCell ref="B63:C63"/>
    <mergeCell ref="B64:C64"/>
    <mergeCell ref="B65:C65"/>
    <mergeCell ref="B66:C66"/>
    <mergeCell ref="B52:C52"/>
    <mergeCell ref="B53:C53"/>
    <mergeCell ref="B54:C54"/>
    <mergeCell ref="B55:C55"/>
    <mergeCell ref="B56:C56"/>
    <mergeCell ref="B57:C57"/>
    <mergeCell ref="B43:C43"/>
    <mergeCell ref="B44:C44"/>
    <mergeCell ref="A45:A62"/>
    <mergeCell ref="B45:C45"/>
    <mergeCell ref="B46:C46"/>
    <mergeCell ref="B47:C47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A27:A44"/>
    <mergeCell ref="B27:C27"/>
    <mergeCell ref="B28:C28"/>
    <mergeCell ref="B29:C29"/>
    <mergeCell ref="B30:C30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scale="84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54" t="s">
        <v>108</v>
      </c>
      <c r="G1" s="55"/>
    </row>
    <row r="2" spans="1:7" ht="13.5" customHeight="1">
      <c r="A2" s="56" t="s">
        <v>86</v>
      </c>
      <c r="B2" s="56"/>
      <c r="C2" s="56"/>
      <c r="D2" s="56"/>
      <c r="E2" s="56"/>
      <c r="F2" s="56"/>
      <c r="G2" s="56"/>
    </row>
    <row r="3" spans="1:7" ht="13.5" customHeight="1">
      <c r="A3" s="56"/>
      <c r="B3" s="56"/>
      <c r="C3" s="56"/>
      <c r="D3" s="56"/>
      <c r="E3" s="56"/>
      <c r="F3" s="56"/>
      <c r="G3" s="56"/>
    </row>
    <row r="4" spans="2:7" ht="16.5" customHeight="1">
      <c r="B4" s="57"/>
      <c r="C4" s="57"/>
      <c r="D4" s="4"/>
      <c r="E4" s="58" t="s">
        <v>85</v>
      </c>
      <c r="F4" s="58"/>
      <c r="G4" s="58"/>
    </row>
    <row r="5" spans="1:7" ht="15" customHeight="1">
      <c r="A5" s="5"/>
      <c r="B5" s="53" t="s">
        <v>78</v>
      </c>
      <c r="C5" s="53"/>
      <c r="D5" s="1" t="s">
        <v>79</v>
      </c>
      <c r="E5" s="1" t="s">
        <v>80</v>
      </c>
      <c r="F5" s="1" t="s">
        <v>81</v>
      </c>
      <c r="G5" s="1" t="s">
        <v>82</v>
      </c>
    </row>
    <row r="6" spans="1:7" ht="15" customHeight="1">
      <c r="A6" s="44" t="s">
        <v>92</v>
      </c>
      <c r="B6" s="35" t="s">
        <v>101</v>
      </c>
      <c r="C6" s="36"/>
      <c r="D6" s="2">
        <v>447</v>
      </c>
      <c r="E6" s="2">
        <v>681</v>
      </c>
      <c r="F6" s="2">
        <v>702</v>
      </c>
      <c r="G6" s="2">
        <f aca="true" t="shared" si="0" ref="G6:G13">SUM(E6:F6)</f>
        <v>1383</v>
      </c>
    </row>
    <row r="7" spans="1:7" ht="15" customHeight="1">
      <c r="A7" s="45"/>
      <c r="B7" s="35" t="s">
        <v>0</v>
      </c>
      <c r="C7" s="36"/>
      <c r="D7" s="2">
        <v>135</v>
      </c>
      <c r="E7" s="2">
        <v>179</v>
      </c>
      <c r="F7" s="2">
        <v>190</v>
      </c>
      <c r="G7" s="2">
        <f t="shared" si="0"/>
        <v>369</v>
      </c>
    </row>
    <row r="8" spans="1:9" ht="15" customHeight="1">
      <c r="A8" s="45"/>
      <c r="B8" s="35" t="s">
        <v>1</v>
      </c>
      <c r="C8" s="36"/>
      <c r="D8" s="2">
        <v>89</v>
      </c>
      <c r="E8" s="2">
        <v>112</v>
      </c>
      <c r="F8" s="2">
        <v>117</v>
      </c>
      <c r="G8" s="2">
        <f t="shared" si="0"/>
        <v>229</v>
      </c>
      <c r="H8" s="14"/>
      <c r="I8" s="14"/>
    </row>
    <row r="9" spans="1:9" ht="15" customHeight="1">
      <c r="A9" s="45"/>
      <c r="B9" s="35" t="s">
        <v>2</v>
      </c>
      <c r="C9" s="36"/>
      <c r="D9" s="2">
        <v>306</v>
      </c>
      <c r="E9" s="2">
        <v>409</v>
      </c>
      <c r="F9" s="2">
        <v>453</v>
      </c>
      <c r="G9" s="2">
        <f t="shared" si="0"/>
        <v>862</v>
      </c>
      <c r="H9" s="14"/>
      <c r="I9" s="14"/>
    </row>
    <row r="10" spans="1:9" ht="15" customHeight="1">
      <c r="A10" s="45"/>
      <c r="B10" s="35" t="s">
        <v>3</v>
      </c>
      <c r="C10" s="36"/>
      <c r="D10" s="2">
        <v>80</v>
      </c>
      <c r="E10" s="2">
        <v>100</v>
      </c>
      <c r="F10" s="2">
        <v>102</v>
      </c>
      <c r="G10" s="2">
        <f t="shared" si="0"/>
        <v>202</v>
      </c>
      <c r="H10" s="16"/>
      <c r="I10" s="16"/>
    </row>
    <row r="11" spans="1:9" ht="15" customHeight="1">
      <c r="A11" s="45"/>
      <c r="B11" s="35" t="s">
        <v>4</v>
      </c>
      <c r="C11" s="36"/>
      <c r="D11" s="2">
        <v>79</v>
      </c>
      <c r="E11" s="2">
        <v>108</v>
      </c>
      <c r="F11" s="2">
        <v>98</v>
      </c>
      <c r="G11" s="2">
        <f t="shared" si="0"/>
        <v>206</v>
      </c>
      <c r="H11" s="15"/>
      <c r="I11" s="15"/>
    </row>
    <row r="12" spans="1:9" ht="15" customHeight="1">
      <c r="A12" s="45"/>
      <c r="B12" s="35" t="s">
        <v>5</v>
      </c>
      <c r="C12" s="36"/>
      <c r="D12" s="2">
        <v>81</v>
      </c>
      <c r="E12" s="2">
        <v>123</v>
      </c>
      <c r="F12" s="2">
        <v>129</v>
      </c>
      <c r="G12" s="2">
        <f t="shared" si="0"/>
        <v>252</v>
      </c>
      <c r="H12" s="15"/>
      <c r="I12" s="15"/>
    </row>
    <row r="13" spans="1:7" ht="15" customHeight="1">
      <c r="A13" s="45"/>
      <c r="B13" s="35" t="s">
        <v>6</v>
      </c>
      <c r="C13" s="36"/>
      <c r="D13" s="2">
        <v>321</v>
      </c>
      <c r="E13" s="2">
        <v>465</v>
      </c>
      <c r="F13" s="2">
        <v>469</v>
      </c>
      <c r="G13" s="2">
        <f t="shared" si="0"/>
        <v>934</v>
      </c>
    </row>
    <row r="14" spans="1:7" ht="15" customHeight="1">
      <c r="A14" s="45"/>
      <c r="B14" s="35" t="s">
        <v>7</v>
      </c>
      <c r="C14" s="36"/>
      <c r="D14" s="2">
        <v>159</v>
      </c>
      <c r="E14" s="2">
        <v>276</v>
      </c>
      <c r="F14" s="2">
        <v>232</v>
      </c>
      <c r="G14" s="2">
        <f aca="true" t="shared" si="1" ref="G14:G25">SUM(E14:F14)</f>
        <v>508</v>
      </c>
    </row>
    <row r="15" spans="1:7" ht="15" customHeight="1">
      <c r="A15" s="45"/>
      <c r="B15" s="35" t="s">
        <v>8</v>
      </c>
      <c r="C15" s="36"/>
      <c r="D15" s="2">
        <v>216</v>
      </c>
      <c r="E15" s="2">
        <v>309</v>
      </c>
      <c r="F15" s="2">
        <v>308</v>
      </c>
      <c r="G15" s="2">
        <f t="shared" si="1"/>
        <v>617</v>
      </c>
    </row>
    <row r="16" spans="1:7" ht="15" customHeight="1">
      <c r="A16" s="45"/>
      <c r="B16" s="35" t="s">
        <v>9</v>
      </c>
      <c r="C16" s="36"/>
      <c r="D16" s="2">
        <v>137</v>
      </c>
      <c r="E16" s="2">
        <v>214</v>
      </c>
      <c r="F16" s="2">
        <v>201</v>
      </c>
      <c r="G16" s="2">
        <f t="shared" si="1"/>
        <v>415</v>
      </c>
    </row>
    <row r="17" spans="1:7" ht="15" customHeight="1">
      <c r="A17" s="45"/>
      <c r="B17" s="35" t="s">
        <v>10</v>
      </c>
      <c r="C17" s="36"/>
      <c r="D17" s="2">
        <v>153</v>
      </c>
      <c r="E17" s="2">
        <v>214</v>
      </c>
      <c r="F17" s="2">
        <v>245</v>
      </c>
      <c r="G17" s="2">
        <f t="shared" si="1"/>
        <v>459</v>
      </c>
    </row>
    <row r="18" spans="1:7" ht="15" customHeight="1">
      <c r="A18" s="45"/>
      <c r="B18" s="35" t="s">
        <v>11</v>
      </c>
      <c r="C18" s="36"/>
      <c r="D18" s="2">
        <v>247</v>
      </c>
      <c r="E18" s="2">
        <v>281</v>
      </c>
      <c r="F18" s="2">
        <v>286</v>
      </c>
      <c r="G18" s="2">
        <f t="shared" si="1"/>
        <v>567</v>
      </c>
    </row>
    <row r="19" spans="1:7" ht="15" customHeight="1">
      <c r="A19" s="45"/>
      <c r="B19" s="35" t="s">
        <v>12</v>
      </c>
      <c r="C19" s="36"/>
      <c r="D19" s="2">
        <v>173</v>
      </c>
      <c r="E19" s="2">
        <v>264</v>
      </c>
      <c r="F19" s="2">
        <v>260</v>
      </c>
      <c r="G19" s="2">
        <f t="shared" si="1"/>
        <v>524</v>
      </c>
    </row>
    <row r="20" spans="1:7" ht="15" customHeight="1">
      <c r="A20" s="45"/>
      <c r="B20" s="35" t="s">
        <v>13</v>
      </c>
      <c r="C20" s="36"/>
      <c r="D20" s="2">
        <f>198-D25</f>
        <v>88</v>
      </c>
      <c r="E20" s="2">
        <f>160-E25</f>
        <v>128</v>
      </c>
      <c r="F20" s="2">
        <f>201-F25</f>
        <v>123</v>
      </c>
      <c r="G20" s="2">
        <f t="shared" si="1"/>
        <v>251</v>
      </c>
    </row>
    <row r="21" spans="1:7" ht="15" customHeight="1">
      <c r="A21" s="45"/>
      <c r="B21" s="35" t="s">
        <v>14</v>
      </c>
      <c r="C21" s="36"/>
      <c r="D21" s="2">
        <v>441</v>
      </c>
      <c r="E21" s="2">
        <v>713</v>
      </c>
      <c r="F21" s="2">
        <v>690</v>
      </c>
      <c r="G21" s="2">
        <f t="shared" si="1"/>
        <v>1403</v>
      </c>
    </row>
    <row r="22" spans="1:7" ht="15" customHeight="1">
      <c r="A22" s="45"/>
      <c r="B22" s="35" t="s">
        <v>15</v>
      </c>
      <c r="C22" s="36"/>
      <c r="D22" s="2">
        <v>323</v>
      </c>
      <c r="E22" s="2">
        <v>470</v>
      </c>
      <c r="F22" s="2">
        <v>531</v>
      </c>
      <c r="G22" s="2">
        <f t="shared" si="1"/>
        <v>1001</v>
      </c>
    </row>
    <row r="23" spans="1:7" ht="15" customHeight="1">
      <c r="A23" s="45"/>
      <c r="B23" s="35" t="s">
        <v>16</v>
      </c>
      <c r="C23" s="36"/>
      <c r="D23" s="2">
        <v>389</v>
      </c>
      <c r="E23" s="2">
        <v>595</v>
      </c>
      <c r="F23" s="2">
        <v>528</v>
      </c>
      <c r="G23" s="2">
        <f t="shared" si="1"/>
        <v>1123</v>
      </c>
    </row>
    <row r="24" spans="1:10" ht="15" customHeight="1">
      <c r="A24" s="45"/>
      <c r="B24" s="35" t="s">
        <v>91</v>
      </c>
      <c r="C24" s="36"/>
      <c r="D24" s="2">
        <v>41</v>
      </c>
      <c r="E24" s="2">
        <v>53</v>
      </c>
      <c r="F24" s="2">
        <v>55</v>
      </c>
      <c r="G24" s="2">
        <f t="shared" si="1"/>
        <v>108</v>
      </c>
      <c r="H24" s="9"/>
      <c r="I24" s="9"/>
      <c r="J24" s="9"/>
    </row>
    <row r="25" spans="1:10" ht="15" customHeight="1">
      <c r="A25" s="45"/>
      <c r="B25" s="35" t="s">
        <v>97</v>
      </c>
      <c r="C25" s="36"/>
      <c r="D25" s="17">
        <v>110</v>
      </c>
      <c r="E25" s="17">
        <v>32</v>
      </c>
      <c r="F25" s="17">
        <v>78</v>
      </c>
      <c r="G25" s="17">
        <f t="shared" si="1"/>
        <v>110</v>
      </c>
      <c r="H25" s="9"/>
      <c r="I25" s="9"/>
      <c r="J25" s="9"/>
    </row>
    <row r="26" spans="1:9" ht="15" customHeight="1" thickBot="1">
      <c r="A26" s="45"/>
      <c r="B26" s="51" t="s">
        <v>87</v>
      </c>
      <c r="C26" s="51"/>
      <c r="D26" s="7">
        <f>SUM(D6:D25)</f>
        <v>4015</v>
      </c>
      <c r="E26" s="7">
        <f>SUM(E6:E25)</f>
        <v>5726</v>
      </c>
      <c r="F26" s="7">
        <f>SUM(F6:F25)</f>
        <v>5797</v>
      </c>
      <c r="G26" s="7">
        <f>SUM(G6:G25)</f>
        <v>11523</v>
      </c>
      <c r="H26" s="9"/>
      <c r="I26" s="9"/>
    </row>
    <row r="27" spans="1:7" ht="15" customHeight="1" thickTop="1">
      <c r="A27" s="46" t="s">
        <v>93</v>
      </c>
      <c r="B27" s="49" t="s">
        <v>17</v>
      </c>
      <c r="C27" s="50"/>
      <c r="D27" s="13">
        <v>257</v>
      </c>
      <c r="E27" s="13">
        <v>416</v>
      </c>
      <c r="F27" s="13">
        <v>374</v>
      </c>
      <c r="G27" s="13">
        <f>SUM(E27:F27)</f>
        <v>790</v>
      </c>
    </row>
    <row r="28" spans="1:7" ht="15" customHeight="1">
      <c r="A28" s="45"/>
      <c r="B28" s="35" t="s">
        <v>18</v>
      </c>
      <c r="C28" s="36"/>
      <c r="D28" s="2">
        <v>105</v>
      </c>
      <c r="E28" s="2">
        <v>153</v>
      </c>
      <c r="F28" s="2">
        <v>126</v>
      </c>
      <c r="G28" s="2">
        <f>SUM(E28:F28)</f>
        <v>279</v>
      </c>
    </row>
    <row r="29" spans="1:7" ht="15" customHeight="1">
      <c r="A29" s="45"/>
      <c r="B29" s="35" t="s">
        <v>19</v>
      </c>
      <c r="C29" s="36"/>
      <c r="D29" s="2">
        <v>60</v>
      </c>
      <c r="E29" s="2">
        <v>89</v>
      </c>
      <c r="F29" s="2">
        <v>87</v>
      </c>
      <c r="G29" s="2">
        <f aca="true" t="shared" si="2" ref="G29:G43">SUM(E29:F29)</f>
        <v>176</v>
      </c>
    </row>
    <row r="30" spans="1:7" ht="15" customHeight="1">
      <c r="A30" s="45"/>
      <c r="B30" s="35" t="s">
        <v>20</v>
      </c>
      <c r="C30" s="36"/>
      <c r="D30" s="2">
        <v>217</v>
      </c>
      <c r="E30" s="2">
        <v>324</v>
      </c>
      <c r="F30" s="2">
        <v>277</v>
      </c>
      <c r="G30" s="2">
        <f t="shared" si="2"/>
        <v>601</v>
      </c>
    </row>
    <row r="31" spans="1:7" ht="15" customHeight="1">
      <c r="A31" s="45"/>
      <c r="B31" s="35" t="s">
        <v>21</v>
      </c>
      <c r="C31" s="36"/>
      <c r="D31" s="2">
        <v>52</v>
      </c>
      <c r="E31" s="2">
        <v>63</v>
      </c>
      <c r="F31" s="2">
        <v>62</v>
      </c>
      <c r="G31" s="2">
        <f t="shared" si="2"/>
        <v>125</v>
      </c>
    </row>
    <row r="32" spans="1:7" ht="15" customHeight="1">
      <c r="A32" s="45"/>
      <c r="B32" s="35" t="s">
        <v>22</v>
      </c>
      <c r="C32" s="36"/>
      <c r="D32" s="2">
        <v>135</v>
      </c>
      <c r="E32" s="2">
        <v>195</v>
      </c>
      <c r="F32" s="2">
        <v>191</v>
      </c>
      <c r="G32" s="2">
        <f t="shared" si="2"/>
        <v>386</v>
      </c>
    </row>
    <row r="33" spans="1:7" ht="15" customHeight="1">
      <c r="A33" s="45"/>
      <c r="B33" s="35" t="s">
        <v>23</v>
      </c>
      <c r="C33" s="36"/>
      <c r="D33" s="2">
        <v>216</v>
      </c>
      <c r="E33" s="2">
        <v>304</v>
      </c>
      <c r="F33" s="2">
        <v>297</v>
      </c>
      <c r="G33" s="2">
        <f t="shared" si="2"/>
        <v>601</v>
      </c>
    </row>
    <row r="34" spans="1:7" ht="15" customHeight="1">
      <c r="A34" s="45"/>
      <c r="B34" s="35" t="s">
        <v>24</v>
      </c>
      <c r="C34" s="36"/>
      <c r="D34" s="2">
        <v>252</v>
      </c>
      <c r="E34" s="2">
        <v>369</v>
      </c>
      <c r="F34" s="2">
        <v>357</v>
      </c>
      <c r="G34" s="2">
        <f t="shared" si="2"/>
        <v>726</v>
      </c>
    </row>
    <row r="35" spans="1:7" ht="15" customHeight="1">
      <c r="A35" s="45"/>
      <c r="B35" s="35" t="s">
        <v>25</v>
      </c>
      <c r="C35" s="36"/>
      <c r="D35" s="2">
        <v>178</v>
      </c>
      <c r="E35" s="2">
        <v>241</v>
      </c>
      <c r="F35" s="2">
        <v>253</v>
      </c>
      <c r="G35" s="2">
        <f t="shared" si="2"/>
        <v>494</v>
      </c>
    </row>
    <row r="36" spans="1:7" ht="15" customHeight="1">
      <c r="A36" s="45"/>
      <c r="B36" s="35" t="s">
        <v>26</v>
      </c>
      <c r="C36" s="36"/>
      <c r="D36" s="2">
        <v>150</v>
      </c>
      <c r="E36" s="2">
        <v>256</v>
      </c>
      <c r="F36" s="2">
        <v>236</v>
      </c>
      <c r="G36" s="2">
        <f t="shared" si="2"/>
        <v>492</v>
      </c>
    </row>
    <row r="37" spans="1:7" ht="15" customHeight="1">
      <c r="A37" s="45"/>
      <c r="B37" s="35" t="s">
        <v>27</v>
      </c>
      <c r="C37" s="36"/>
      <c r="D37" s="2">
        <v>148</v>
      </c>
      <c r="E37" s="2">
        <v>142</v>
      </c>
      <c r="F37" s="2">
        <v>128</v>
      </c>
      <c r="G37" s="2">
        <f t="shared" si="2"/>
        <v>270</v>
      </c>
    </row>
    <row r="38" spans="1:7" ht="15" customHeight="1">
      <c r="A38" s="45"/>
      <c r="B38" s="35" t="s">
        <v>28</v>
      </c>
      <c r="C38" s="36"/>
      <c r="D38" s="2">
        <v>33</v>
      </c>
      <c r="E38" s="2">
        <v>37</v>
      </c>
      <c r="F38" s="2">
        <v>11</v>
      </c>
      <c r="G38" s="2">
        <f t="shared" si="2"/>
        <v>48</v>
      </c>
    </row>
    <row r="39" spans="1:7" ht="15" customHeight="1">
      <c r="A39" s="45"/>
      <c r="B39" s="35" t="s">
        <v>29</v>
      </c>
      <c r="C39" s="36"/>
      <c r="D39" s="2">
        <v>30</v>
      </c>
      <c r="E39" s="2">
        <v>28</v>
      </c>
      <c r="F39" s="2">
        <v>2</v>
      </c>
      <c r="G39" s="2">
        <f t="shared" si="2"/>
        <v>30</v>
      </c>
    </row>
    <row r="40" spans="1:7" ht="15" customHeight="1">
      <c r="A40" s="45"/>
      <c r="B40" s="35" t="s">
        <v>30</v>
      </c>
      <c r="C40" s="36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45"/>
      <c r="B41" s="35" t="s">
        <v>31</v>
      </c>
      <c r="C41" s="36"/>
      <c r="D41" s="2">
        <v>70</v>
      </c>
      <c r="E41" s="2">
        <v>18</v>
      </c>
      <c r="F41" s="2">
        <v>52</v>
      </c>
      <c r="G41" s="2">
        <f t="shared" si="2"/>
        <v>70</v>
      </c>
    </row>
    <row r="42" spans="1:7" ht="15" customHeight="1">
      <c r="A42" s="45"/>
      <c r="B42" s="35" t="s">
        <v>32</v>
      </c>
      <c r="C42" s="36"/>
      <c r="D42" s="2">
        <v>56</v>
      </c>
      <c r="E42" s="2">
        <v>102</v>
      </c>
      <c r="F42" s="2">
        <v>103</v>
      </c>
      <c r="G42" s="2">
        <f t="shared" si="2"/>
        <v>205</v>
      </c>
    </row>
    <row r="43" spans="1:7" ht="15" customHeight="1">
      <c r="A43" s="45"/>
      <c r="B43" s="35" t="s">
        <v>33</v>
      </c>
      <c r="C43" s="36"/>
      <c r="D43" s="2">
        <v>48</v>
      </c>
      <c r="E43" s="2">
        <v>64</v>
      </c>
      <c r="F43" s="2">
        <v>64</v>
      </c>
      <c r="G43" s="2">
        <f t="shared" si="2"/>
        <v>128</v>
      </c>
    </row>
    <row r="44" spans="1:7" ht="15" customHeight="1" thickBot="1">
      <c r="A44" s="47"/>
      <c r="B44" s="51" t="s">
        <v>88</v>
      </c>
      <c r="C44" s="51"/>
      <c r="D44" s="6">
        <f>SUM(D27:D43)</f>
        <v>2007</v>
      </c>
      <c r="E44" s="6">
        <f>SUM(E27:E43)</f>
        <v>2801</v>
      </c>
      <c r="F44" s="6">
        <f>SUM(F27:F43)</f>
        <v>2620</v>
      </c>
      <c r="G44" s="6">
        <f>SUM(G27:G43)</f>
        <v>5421</v>
      </c>
    </row>
    <row r="45" spans="1:7" ht="15" customHeight="1" thickTop="1">
      <c r="A45" s="46" t="s">
        <v>94</v>
      </c>
      <c r="B45" s="52" t="s">
        <v>34</v>
      </c>
      <c r="C45" s="52"/>
      <c r="D45" s="13">
        <v>1023</v>
      </c>
      <c r="E45" s="13">
        <v>1538</v>
      </c>
      <c r="F45" s="13">
        <v>1509</v>
      </c>
      <c r="G45" s="13">
        <f>SUM(E45:F45)</f>
        <v>3047</v>
      </c>
    </row>
    <row r="46" spans="1:7" ht="15" customHeight="1">
      <c r="A46" s="45"/>
      <c r="B46" s="48" t="s">
        <v>35</v>
      </c>
      <c r="C46" s="48"/>
      <c r="D46" s="2">
        <f>183-D62</f>
        <v>113</v>
      </c>
      <c r="E46" s="2">
        <f>172-E62</f>
        <v>155</v>
      </c>
      <c r="F46" s="2">
        <f>198-F62</f>
        <v>145</v>
      </c>
      <c r="G46" s="2">
        <f>SUM(E46:F46)</f>
        <v>300</v>
      </c>
    </row>
    <row r="47" spans="1:7" ht="15" customHeight="1">
      <c r="A47" s="45"/>
      <c r="B47" s="48" t="s">
        <v>36</v>
      </c>
      <c r="C47" s="48"/>
      <c r="D47" s="2">
        <v>335</v>
      </c>
      <c r="E47" s="2">
        <v>469</v>
      </c>
      <c r="F47" s="2">
        <v>448</v>
      </c>
      <c r="G47" s="2">
        <f aca="true" t="shared" si="3" ref="G47:G61">SUM(E47:F47)</f>
        <v>917</v>
      </c>
    </row>
    <row r="48" spans="1:7" ht="15" customHeight="1">
      <c r="A48" s="45"/>
      <c r="B48" s="48" t="s">
        <v>37</v>
      </c>
      <c r="C48" s="48"/>
      <c r="D48" s="2">
        <v>151</v>
      </c>
      <c r="E48" s="2">
        <v>225</v>
      </c>
      <c r="F48" s="2">
        <v>225</v>
      </c>
      <c r="G48" s="2">
        <f t="shared" si="3"/>
        <v>450</v>
      </c>
    </row>
    <row r="49" spans="1:7" ht="15" customHeight="1">
      <c r="A49" s="45"/>
      <c r="B49" s="48" t="s">
        <v>38</v>
      </c>
      <c r="C49" s="48"/>
      <c r="D49" s="2">
        <v>222</v>
      </c>
      <c r="E49" s="2">
        <v>335</v>
      </c>
      <c r="F49" s="2">
        <v>321</v>
      </c>
      <c r="G49" s="2">
        <f t="shared" si="3"/>
        <v>656</v>
      </c>
    </row>
    <row r="50" spans="1:7" ht="15" customHeight="1">
      <c r="A50" s="45"/>
      <c r="B50" s="48" t="s">
        <v>39</v>
      </c>
      <c r="C50" s="48"/>
      <c r="D50" s="2">
        <v>304</v>
      </c>
      <c r="E50" s="2">
        <v>451</v>
      </c>
      <c r="F50" s="2">
        <v>419</v>
      </c>
      <c r="G50" s="2">
        <f t="shared" si="3"/>
        <v>870</v>
      </c>
    </row>
    <row r="51" spans="1:7" ht="15" customHeight="1">
      <c r="A51" s="45"/>
      <c r="B51" s="48" t="s">
        <v>40</v>
      </c>
      <c r="C51" s="48"/>
      <c r="D51" s="2">
        <v>90</v>
      </c>
      <c r="E51" s="2">
        <v>140</v>
      </c>
      <c r="F51" s="2">
        <v>128</v>
      </c>
      <c r="G51" s="2">
        <f t="shared" si="3"/>
        <v>268</v>
      </c>
    </row>
    <row r="52" spans="1:7" ht="15" customHeight="1">
      <c r="A52" s="45"/>
      <c r="B52" s="48" t="s">
        <v>41</v>
      </c>
      <c r="C52" s="48"/>
      <c r="D52" s="2">
        <v>128</v>
      </c>
      <c r="E52" s="2">
        <v>168</v>
      </c>
      <c r="F52" s="2">
        <v>188</v>
      </c>
      <c r="G52" s="2">
        <f t="shared" si="3"/>
        <v>356</v>
      </c>
    </row>
    <row r="53" spans="1:7" ht="15" customHeight="1">
      <c r="A53" s="45"/>
      <c r="B53" s="48" t="s">
        <v>42</v>
      </c>
      <c r="C53" s="48"/>
      <c r="D53" s="2">
        <v>66</v>
      </c>
      <c r="E53" s="2">
        <v>95</v>
      </c>
      <c r="F53" s="2">
        <v>85</v>
      </c>
      <c r="G53" s="2">
        <f t="shared" si="3"/>
        <v>180</v>
      </c>
    </row>
    <row r="54" spans="1:7" ht="15" customHeight="1">
      <c r="A54" s="45"/>
      <c r="B54" s="48" t="s">
        <v>43</v>
      </c>
      <c r="C54" s="48"/>
      <c r="D54" s="2">
        <v>145</v>
      </c>
      <c r="E54" s="2">
        <v>208</v>
      </c>
      <c r="F54" s="2">
        <v>202</v>
      </c>
      <c r="G54" s="2">
        <f t="shared" si="3"/>
        <v>410</v>
      </c>
    </row>
    <row r="55" spans="1:7" ht="15" customHeight="1">
      <c r="A55" s="45"/>
      <c r="B55" s="48" t="s">
        <v>44</v>
      </c>
      <c r="C55" s="48"/>
      <c r="D55" s="2">
        <v>190</v>
      </c>
      <c r="E55" s="2">
        <v>264</v>
      </c>
      <c r="F55" s="2">
        <v>261</v>
      </c>
      <c r="G55" s="2">
        <f t="shared" si="3"/>
        <v>525</v>
      </c>
    </row>
    <row r="56" spans="1:7" ht="15" customHeight="1">
      <c r="A56" s="45"/>
      <c r="B56" s="48" t="s">
        <v>45</v>
      </c>
      <c r="C56" s="48"/>
      <c r="D56" s="2">
        <v>496</v>
      </c>
      <c r="E56" s="2">
        <v>679</v>
      </c>
      <c r="F56" s="2">
        <v>686</v>
      </c>
      <c r="G56" s="2">
        <f t="shared" si="3"/>
        <v>1365</v>
      </c>
    </row>
    <row r="57" spans="1:7" ht="15" customHeight="1">
      <c r="A57" s="45"/>
      <c r="B57" s="48" t="s">
        <v>46</v>
      </c>
      <c r="C57" s="48"/>
      <c r="D57" s="2">
        <v>303</v>
      </c>
      <c r="E57" s="2">
        <v>404</v>
      </c>
      <c r="F57" s="2">
        <v>386</v>
      </c>
      <c r="G57" s="2">
        <f t="shared" si="3"/>
        <v>790</v>
      </c>
    </row>
    <row r="58" spans="1:7" ht="15" customHeight="1">
      <c r="A58" s="45"/>
      <c r="B58" s="48" t="s">
        <v>47</v>
      </c>
      <c r="C58" s="48"/>
      <c r="D58" s="2">
        <v>162</v>
      </c>
      <c r="E58" s="2">
        <v>247</v>
      </c>
      <c r="F58" s="2">
        <v>279</v>
      </c>
      <c r="G58" s="2">
        <f t="shared" si="3"/>
        <v>526</v>
      </c>
    </row>
    <row r="59" spans="1:7" ht="15" customHeight="1">
      <c r="A59" s="45"/>
      <c r="B59" s="48" t="s">
        <v>48</v>
      </c>
      <c r="C59" s="48"/>
      <c r="D59" s="2">
        <v>97</v>
      </c>
      <c r="E59" s="2">
        <v>167</v>
      </c>
      <c r="F59" s="2">
        <v>170</v>
      </c>
      <c r="G59" s="2">
        <f t="shared" si="3"/>
        <v>337</v>
      </c>
    </row>
    <row r="60" spans="1:7" ht="15" customHeight="1">
      <c r="A60" s="45"/>
      <c r="B60" s="48" t="s">
        <v>49</v>
      </c>
      <c r="C60" s="48"/>
      <c r="D60" s="2">
        <v>54</v>
      </c>
      <c r="E60" s="2">
        <v>103</v>
      </c>
      <c r="F60" s="2">
        <v>100</v>
      </c>
      <c r="G60" s="2">
        <f t="shared" si="3"/>
        <v>203</v>
      </c>
    </row>
    <row r="61" spans="1:7" ht="15" customHeight="1">
      <c r="A61" s="45"/>
      <c r="B61" s="48" t="s">
        <v>50</v>
      </c>
      <c r="C61" s="48"/>
      <c r="D61" s="2">
        <v>74</v>
      </c>
      <c r="E61" s="2">
        <v>69</v>
      </c>
      <c r="F61" s="2">
        <v>5</v>
      </c>
      <c r="G61" s="2">
        <f t="shared" si="3"/>
        <v>74</v>
      </c>
    </row>
    <row r="62" spans="1:7" ht="15" customHeight="1">
      <c r="A62" s="45"/>
      <c r="B62" s="48" t="s">
        <v>109</v>
      </c>
      <c r="C62" s="48"/>
      <c r="D62" s="2">
        <v>70</v>
      </c>
      <c r="E62" s="2">
        <v>17</v>
      </c>
      <c r="F62" s="2">
        <v>53</v>
      </c>
      <c r="G62" s="2">
        <f>SUM(E62:F62)</f>
        <v>70</v>
      </c>
    </row>
    <row r="63" spans="1:7" ht="15" customHeight="1" thickBot="1">
      <c r="A63" s="47"/>
      <c r="B63" s="37" t="s">
        <v>89</v>
      </c>
      <c r="C63" s="37"/>
      <c r="D63" s="6">
        <f>SUM(D45:D62)</f>
        <v>4023</v>
      </c>
      <c r="E63" s="6">
        <f>SUM(E45:E62)</f>
        <v>5734</v>
      </c>
      <c r="F63" s="6">
        <f>SUM(F45:F62)</f>
        <v>5610</v>
      </c>
      <c r="G63" s="6">
        <f>SUM(G45:G62)</f>
        <v>11344</v>
      </c>
    </row>
    <row r="64" spans="1:7" ht="15" customHeight="1" thickTop="1">
      <c r="A64" s="46" t="s">
        <v>95</v>
      </c>
      <c r="B64" s="49" t="s">
        <v>51</v>
      </c>
      <c r="C64" s="50"/>
      <c r="D64" s="13">
        <v>67</v>
      </c>
      <c r="E64" s="13">
        <v>97</v>
      </c>
      <c r="F64" s="13">
        <v>88</v>
      </c>
      <c r="G64" s="13">
        <f>SUM(E64:F64)</f>
        <v>185</v>
      </c>
    </row>
    <row r="65" spans="1:7" ht="15" customHeight="1">
      <c r="A65" s="45"/>
      <c r="B65" s="35" t="s">
        <v>52</v>
      </c>
      <c r="C65" s="36"/>
      <c r="D65" s="2">
        <v>105</v>
      </c>
      <c r="E65" s="2">
        <v>154</v>
      </c>
      <c r="F65" s="2">
        <v>149</v>
      </c>
      <c r="G65" s="2">
        <f>SUM(E65:F65)</f>
        <v>303</v>
      </c>
    </row>
    <row r="66" spans="1:7" ht="15" customHeight="1">
      <c r="A66" s="45"/>
      <c r="B66" s="35" t="s">
        <v>53</v>
      </c>
      <c r="C66" s="36"/>
      <c r="D66" s="2">
        <v>112</v>
      </c>
      <c r="E66" s="2">
        <v>172</v>
      </c>
      <c r="F66" s="2">
        <v>178</v>
      </c>
      <c r="G66" s="2">
        <f aca="true" t="shared" si="4" ref="G66:G90">SUM(E66:F66)</f>
        <v>350</v>
      </c>
    </row>
    <row r="67" spans="1:7" ht="15" customHeight="1">
      <c r="A67" s="45"/>
      <c r="B67" s="35" t="s">
        <v>54</v>
      </c>
      <c r="C67" s="36"/>
      <c r="D67" s="2">
        <v>190</v>
      </c>
      <c r="E67" s="2">
        <v>301</v>
      </c>
      <c r="F67" s="2">
        <v>279</v>
      </c>
      <c r="G67" s="2">
        <f t="shared" si="4"/>
        <v>580</v>
      </c>
    </row>
    <row r="68" spans="1:7" ht="15" customHeight="1">
      <c r="A68" s="45"/>
      <c r="B68" s="35" t="s">
        <v>55</v>
      </c>
      <c r="C68" s="36"/>
      <c r="D68" s="2">
        <v>155</v>
      </c>
      <c r="E68" s="2">
        <v>238</v>
      </c>
      <c r="F68" s="2">
        <v>218</v>
      </c>
      <c r="G68" s="2">
        <f t="shared" si="4"/>
        <v>456</v>
      </c>
    </row>
    <row r="69" spans="1:7" ht="15" customHeight="1">
      <c r="A69" s="45"/>
      <c r="B69" s="35" t="s">
        <v>56</v>
      </c>
      <c r="C69" s="36"/>
      <c r="D69" s="2">
        <v>136</v>
      </c>
      <c r="E69" s="2">
        <v>177</v>
      </c>
      <c r="F69" s="2">
        <v>167</v>
      </c>
      <c r="G69" s="2">
        <f t="shared" si="4"/>
        <v>344</v>
      </c>
    </row>
    <row r="70" spans="1:7" ht="15" customHeight="1">
      <c r="A70" s="45"/>
      <c r="B70" s="35" t="s">
        <v>57</v>
      </c>
      <c r="C70" s="36"/>
      <c r="D70" s="2">
        <v>144</v>
      </c>
      <c r="E70" s="2">
        <v>233</v>
      </c>
      <c r="F70" s="2">
        <v>206</v>
      </c>
      <c r="G70" s="2">
        <f t="shared" si="4"/>
        <v>439</v>
      </c>
    </row>
    <row r="71" spans="1:7" ht="15" customHeight="1">
      <c r="A71" s="45"/>
      <c r="B71" s="35" t="s">
        <v>58</v>
      </c>
      <c r="C71" s="36"/>
      <c r="D71" s="2">
        <v>166</v>
      </c>
      <c r="E71" s="2">
        <v>269</v>
      </c>
      <c r="F71" s="2">
        <v>281</v>
      </c>
      <c r="G71" s="2">
        <f t="shared" si="4"/>
        <v>550</v>
      </c>
    </row>
    <row r="72" spans="1:7" ht="15" customHeight="1">
      <c r="A72" s="45"/>
      <c r="B72" s="35" t="s">
        <v>59</v>
      </c>
      <c r="C72" s="36"/>
      <c r="D72" s="2">
        <v>214</v>
      </c>
      <c r="E72" s="2">
        <v>360</v>
      </c>
      <c r="F72" s="2">
        <v>336</v>
      </c>
      <c r="G72" s="2">
        <f t="shared" si="4"/>
        <v>696</v>
      </c>
    </row>
    <row r="73" spans="1:7" ht="15" customHeight="1">
      <c r="A73" s="45"/>
      <c r="B73" s="35" t="s">
        <v>60</v>
      </c>
      <c r="C73" s="36"/>
      <c r="D73" s="2">
        <v>174</v>
      </c>
      <c r="E73" s="2">
        <v>277</v>
      </c>
      <c r="F73" s="2">
        <v>286</v>
      </c>
      <c r="G73" s="2">
        <f t="shared" si="4"/>
        <v>563</v>
      </c>
    </row>
    <row r="74" spans="1:7" ht="15" customHeight="1">
      <c r="A74" s="45"/>
      <c r="B74" s="35" t="s">
        <v>61</v>
      </c>
      <c r="C74" s="36"/>
      <c r="D74" s="2">
        <v>99</v>
      </c>
      <c r="E74" s="2">
        <v>171</v>
      </c>
      <c r="F74" s="2">
        <v>152</v>
      </c>
      <c r="G74" s="2">
        <f t="shared" si="4"/>
        <v>323</v>
      </c>
    </row>
    <row r="75" spans="1:7" ht="15" customHeight="1">
      <c r="A75" s="45"/>
      <c r="B75" s="35" t="s">
        <v>62</v>
      </c>
      <c r="C75" s="36"/>
      <c r="D75" s="2">
        <v>58</v>
      </c>
      <c r="E75" s="2">
        <v>95</v>
      </c>
      <c r="F75" s="2">
        <v>80</v>
      </c>
      <c r="G75" s="2">
        <f t="shared" si="4"/>
        <v>175</v>
      </c>
    </row>
    <row r="76" spans="1:7" ht="15" customHeight="1">
      <c r="A76" s="45"/>
      <c r="B76" s="35" t="s">
        <v>63</v>
      </c>
      <c r="C76" s="36"/>
      <c r="D76" s="2">
        <v>120</v>
      </c>
      <c r="E76" s="2">
        <v>186</v>
      </c>
      <c r="F76" s="2">
        <v>178</v>
      </c>
      <c r="G76" s="2">
        <f t="shared" si="4"/>
        <v>364</v>
      </c>
    </row>
    <row r="77" spans="1:7" ht="15" customHeight="1">
      <c r="A77" s="45"/>
      <c r="B77" s="35" t="s">
        <v>64</v>
      </c>
      <c r="C77" s="36"/>
      <c r="D77" s="2">
        <v>302</v>
      </c>
      <c r="E77" s="2">
        <v>474</v>
      </c>
      <c r="F77" s="2">
        <v>486</v>
      </c>
      <c r="G77" s="2">
        <f t="shared" si="4"/>
        <v>960</v>
      </c>
    </row>
    <row r="78" spans="1:7" ht="15" customHeight="1">
      <c r="A78" s="45"/>
      <c r="B78" s="35" t="s">
        <v>65</v>
      </c>
      <c r="C78" s="36"/>
      <c r="D78" s="2">
        <v>679</v>
      </c>
      <c r="E78" s="2">
        <v>978</v>
      </c>
      <c r="F78" s="2">
        <v>1021</v>
      </c>
      <c r="G78" s="2">
        <f t="shared" si="4"/>
        <v>1999</v>
      </c>
    </row>
    <row r="79" spans="1:7" ht="15" customHeight="1">
      <c r="A79" s="45"/>
      <c r="B79" s="35" t="s">
        <v>66</v>
      </c>
      <c r="C79" s="36"/>
      <c r="D79" s="2">
        <v>208</v>
      </c>
      <c r="E79" s="2">
        <v>343</v>
      </c>
      <c r="F79" s="2">
        <v>321</v>
      </c>
      <c r="G79" s="2">
        <f t="shared" si="4"/>
        <v>664</v>
      </c>
    </row>
    <row r="80" spans="1:7" ht="15" customHeight="1">
      <c r="A80" s="45"/>
      <c r="B80" s="35" t="s">
        <v>67</v>
      </c>
      <c r="C80" s="36"/>
      <c r="D80" s="2">
        <v>139</v>
      </c>
      <c r="E80" s="2">
        <v>205</v>
      </c>
      <c r="F80" s="2">
        <v>192</v>
      </c>
      <c r="G80" s="2">
        <f t="shared" si="4"/>
        <v>397</v>
      </c>
    </row>
    <row r="81" spans="1:7" ht="15" customHeight="1">
      <c r="A81" s="45"/>
      <c r="B81" s="35" t="s">
        <v>68</v>
      </c>
      <c r="C81" s="36"/>
      <c r="D81" s="2">
        <v>280</v>
      </c>
      <c r="E81" s="2">
        <v>474</v>
      </c>
      <c r="F81" s="2">
        <v>441</v>
      </c>
      <c r="G81" s="2">
        <f t="shared" si="4"/>
        <v>915</v>
      </c>
    </row>
    <row r="82" spans="1:7" ht="15" customHeight="1">
      <c r="A82" s="45"/>
      <c r="B82" s="35" t="s">
        <v>69</v>
      </c>
      <c r="C82" s="36"/>
      <c r="D82" s="2">
        <v>101</v>
      </c>
      <c r="E82" s="2">
        <v>166</v>
      </c>
      <c r="F82" s="2">
        <v>156</v>
      </c>
      <c r="G82" s="2">
        <f t="shared" si="4"/>
        <v>322</v>
      </c>
    </row>
    <row r="83" spans="1:7" ht="15" customHeight="1">
      <c r="A83" s="45"/>
      <c r="B83" s="35" t="s">
        <v>70</v>
      </c>
      <c r="C83" s="36"/>
      <c r="D83" s="2">
        <v>81</v>
      </c>
      <c r="E83" s="2">
        <v>129</v>
      </c>
      <c r="F83" s="2">
        <v>130</v>
      </c>
      <c r="G83" s="2">
        <f t="shared" si="4"/>
        <v>259</v>
      </c>
    </row>
    <row r="84" spans="1:7" ht="15" customHeight="1">
      <c r="A84" s="45"/>
      <c r="B84" s="35" t="s">
        <v>71</v>
      </c>
      <c r="C84" s="36"/>
      <c r="D84" s="2">
        <v>123</v>
      </c>
      <c r="E84" s="2">
        <v>201</v>
      </c>
      <c r="F84" s="2">
        <v>219</v>
      </c>
      <c r="G84" s="2">
        <f t="shared" si="4"/>
        <v>420</v>
      </c>
    </row>
    <row r="85" spans="1:7" ht="15" customHeight="1">
      <c r="A85" s="45"/>
      <c r="B85" s="35" t="s">
        <v>72</v>
      </c>
      <c r="C85" s="36"/>
      <c r="D85" s="2">
        <v>71</v>
      </c>
      <c r="E85" s="2">
        <v>116</v>
      </c>
      <c r="F85" s="2">
        <v>134</v>
      </c>
      <c r="G85" s="2">
        <f t="shared" si="4"/>
        <v>250</v>
      </c>
    </row>
    <row r="86" spans="1:7" ht="15" customHeight="1">
      <c r="A86" s="45"/>
      <c r="B86" s="35" t="s">
        <v>73</v>
      </c>
      <c r="C86" s="36"/>
      <c r="D86" s="2">
        <v>129</v>
      </c>
      <c r="E86" s="2">
        <v>227</v>
      </c>
      <c r="F86" s="2">
        <v>253</v>
      </c>
      <c r="G86" s="2">
        <f t="shared" si="4"/>
        <v>480</v>
      </c>
    </row>
    <row r="87" spans="1:7" ht="15" customHeight="1">
      <c r="A87" s="45"/>
      <c r="B87" s="35" t="s">
        <v>74</v>
      </c>
      <c r="C87" s="36"/>
      <c r="D87" s="2">
        <v>81</v>
      </c>
      <c r="E87" s="2">
        <v>145</v>
      </c>
      <c r="F87" s="2">
        <v>146</v>
      </c>
      <c r="G87" s="2">
        <f t="shared" si="4"/>
        <v>291</v>
      </c>
    </row>
    <row r="88" spans="1:7" ht="15" customHeight="1">
      <c r="A88" s="45"/>
      <c r="B88" s="35" t="s">
        <v>75</v>
      </c>
      <c r="C88" s="36"/>
      <c r="D88" s="2">
        <v>57</v>
      </c>
      <c r="E88" s="2">
        <v>26</v>
      </c>
      <c r="F88" s="2">
        <v>31</v>
      </c>
      <c r="G88" s="2">
        <f t="shared" si="4"/>
        <v>57</v>
      </c>
    </row>
    <row r="89" spans="1:7" ht="15" customHeight="1">
      <c r="A89" s="45"/>
      <c r="B89" s="35" t="s">
        <v>76</v>
      </c>
      <c r="C89" s="36"/>
      <c r="D89" s="2">
        <v>103</v>
      </c>
      <c r="E89" s="2">
        <v>37</v>
      </c>
      <c r="F89" s="2">
        <v>66</v>
      </c>
      <c r="G89" s="2">
        <f t="shared" si="4"/>
        <v>103</v>
      </c>
    </row>
    <row r="90" spans="1:7" ht="15" customHeight="1">
      <c r="A90" s="45"/>
      <c r="B90" s="35" t="s">
        <v>77</v>
      </c>
      <c r="C90" s="36"/>
      <c r="D90" s="2">
        <v>54</v>
      </c>
      <c r="E90" s="2">
        <v>33</v>
      </c>
      <c r="F90" s="2">
        <v>21</v>
      </c>
      <c r="G90" s="2">
        <f t="shared" si="4"/>
        <v>54</v>
      </c>
    </row>
    <row r="91" spans="1:7" ht="15" customHeight="1" thickBot="1">
      <c r="A91" s="47"/>
      <c r="B91" s="37" t="s">
        <v>90</v>
      </c>
      <c r="C91" s="37"/>
      <c r="D91" s="6">
        <f>SUM(D64:D90)</f>
        <v>4148</v>
      </c>
      <c r="E91" s="6">
        <f>SUM(E64:E90)</f>
        <v>6284</v>
      </c>
      <c r="F91" s="6">
        <f>SUM(F64:F90)</f>
        <v>6215</v>
      </c>
      <c r="G91" s="6">
        <f>SUM(G64:G90)</f>
        <v>12499</v>
      </c>
    </row>
    <row r="92" spans="1:9" ht="15" customHeight="1" thickBot="1" thickTop="1">
      <c r="A92" s="10"/>
      <c r="B92" s="38" t="s">
        <v>96</v>
      </c>
      <c r="C92" s="39"/>
      <c r="D92" s="8">
        <f>SUM(D6:D25,D27:D43,D45:D62,D64:D90)</f>
        <v>14193</v>
      </c>
      <c r="E92" s="8">
        <f>SUM(E6:E25,E27:E43,E45:E62,E64:E90)</f>
        <v>20545</v>
      </c>
      <c r="F92" s="8">
        <f>SUM(F6:F25,F27:F43,F45:F62,F64:F90)</f>
        <v>20242</v>
      </c>
      <c r="G92" s="8">
        <f>SUM(G6:G25,G27:G43,G45:G62,G64:G90)</f>
        <v>40787</v>
      </c>
      <c r="H92" s="9"/>
      <c r="I92" s="9"/>
    </row>
    <row r="93" spans="4:7" ht="15" customHeight="1" thickTop="1">
      <c r="D93" s="9"/>
      <c r="E93" s="9"/>
      <c r="F93" s="9"/>
      <c r="G93" s="9"/>
    </row>
    <row r="94" spans="4:7" ht="15" customHeight="1">
      <c r="D94" s="9"/>
      <c r="E94" s="9"/>
      <c r="F94" s="9"/>
      <c r="G94" s="9"/>
    </row>
    <row r="95" ht="15" customHeight="1"/>
    <row r="96" spans="2:7" ht="15" customHeight="1">
      <c r="B96" s="59" t="s">
        <v>105</v>
      </c>
      <c r="C96" s="59"/>
      <c r="D96" s="59"/>
      <c r="E96" s="59"/>
      <c r="F96" s="59"/>
      <c r="G96" s="59"/>
    </row>
    <row r="97" spans="2:7" ht="15" customHeight="1">
      <c r="B97" s="60"/>
      <c r="C97" s="60"/>
      <c r="D97" s="60"/>
      <c r="E97" s="60"/>
      <c r="F97" s="60"/>
      <c r="G97" s="60"/>
    </row>
    <row r="98" spans="1:7" ht="15" customHeight="1">
      <c r="A98" s="20"/>
      <c r="B98" s="40" t="s">
        <v>98</v>
      </c>
      <c r="C98" s="41"/>
      <c r="D98" s="42"/>
      <c r="E98" s="19" t="s">
        <v>80</v>
      </c>
      <c r="F98" s="19" t="s">
        <v>81</v>
      </c>
      <c r="G98" s="19" t="s">
        <v>82</v>
      </c>
    </row>
    <row r="99" spans="1:7" ht="15" customHeight="1">
      <c r="A99" s="21"/>
      <c r="B99" s="43" t="s">
        <v>99</v>
      </c>
      <c r="C99" s="43"/>
      <c r="D99" s="18">
        <v>15</v>
      </c>
      <c r="E99" s="25"/>
      <c r="F99" s="25"/>
      <c r="G99" s="25"/>
    </row>
    <row r="100" spans="1:7" ht="15" customHeight="1" thickBot="1">
      <c r="A100" s="21"/>
      <c r="B100" s="33" t="s">
        <v>100</v>
      </c>
      <c r="C100" s="33"/>
      <c r="D100" s="11">
        <v>59</v>
      </c>
      <c r="E100" s="62"/>
      <c r="F100" s="62"/>
      <c r="G100" s="62"/>
    </row>
    <row r="101" spans="1:7" ht="15" customHeight="1" thickBot="1" thickTop="1">
      <c r="A101" s="12"/>
      <c r="B101" s="61" t="s">
        <v>83</v>
      </c>
      <c r="C101" s="61"/>
      <c r="D101" s="12">
        <f>SUM(D99:D100)</f>
        <v>74</v>
      </c>
      <c r="E101" s="12">
        <v>36</v>
      </c>
      <c r="F101" s="12">
        <v>57</v>
      </c>
      <c r="G101" s="12">
        <f>SUM(E101:F101)</f>
        <v>93</v>
      </c>
    </row>
    <row r="102" ht="14.25" thickTop="1"/>
  </sheetData>
  <sheetProtection sheet="1"/>
  <mergeCells count="104">
    <mergeCell ref="B62:C62"/>
    <mergeCell ref="B101:C101"/>
    <mergeCell ref="B92:C92"/>
    <mergeCell ref="B96:G97"/>
    <mergeCell ref="B98:D98"/>
    <mergeCell ref="B99:C99"/>
    <mergeCell ref="E99:E100"/>
    <mergeCell ref="F99:F100"/>
    <mergeCell ref="G99:G100"/>
    <mergeCell ref="B100:C100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58:C58"/>
    <mergeCell ref="B59:C59"/>
    <mergeCell ref="B60:C60"/>
    <mergeCell ref="B61:C61"/>
    <mergeCell ref="B63:C63"/>
    <mergeCell ref="A64:A91"/>
    <mergeCell ref="B64:C64"/>
    <mergeCell ref="B65:C65"/>
    <mergeCell ref="B66:C66"/>
    <mergeCell ref="B67:C67"/>
    <mergeCell ref="B52:C52"/>
    <mergeCell ref="B53:C53"/>
    <mergeCell ref="B54:C54"/>
    <mergeCell ref="B55:C55"/>
    <mergeCell ref="B56:C56"/>
    <mergeCell ref="B57:C57"/>
    <mergeCell ref="B43:C43"/>
    <mergeCell ref="B44:C44"/>
    <mergeCell ref="A45:A63"/>
    <mergeCell ref="B45:C45"/>
    <mergeCell ref="B46:C46"/>
    <mergeCell ref="B47:C47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A27:A44"/>
    <mergeCell ref="B27:C27"/>
    <mergeCell ref="B28:C28"/>
    <mergeCell ref="B29:C29"/>
    <mergeCell ref="B30:C30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</mergeCells>
  <printOptions/>
  <pageMargins left="0.46" right="0.2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54" t="s">
        <v>110</v>
      </c>
      <c r="G1" s="55"/>
    </row>
    <row r="2" spans="1:7" ht="13.5" customHeight="1">
      <c r="A2" s="56" t="s">
        <v>86</v>
      </c>
      <c r="B2" s="56"/>
      <c r="C2" s="56"/>
      <c r="D2" s="56"/>
      <c r="E2" s="56"/>
      <c r="F2" s="56"/>
      <c r="G2" s="56"/>
    </row>
    <row r="3" spans="1:7" ht="13.5" customHeight="1">
      <c r="A3" s="56"/>
      <c r="B3" s="56"/>
      <c r="C3" s="56"/>
      <c r="D3" s="56"/>
      <c r="E3" s="56"/>
      <c r="F3" s="56"/>
      <c r="G3" s="56"/>
    </row>
    <row r="4" spans="2:7" ht="16.5" customHeight="1">
      <c r="B4" s="57"/>
      <c r="C4" s="57"/>
      <c r="D4" s="4"/>
      <c r="E4" s="58" t="s">
        <v>85</v>
      </c>
      <c r="F4" s="58"/>
      <c r="G4" s="58"/>
    </row>
    <row r="5" spans="1:7" ht="15" customHeight="1">
      <c r="A5" s="5"/>
      <c r="B5" s="53" t="s">
        <v>78</v>
      </c>
      <c r="C5" s="53"/>
      <c r="D5" s="1" t="s">
        <v>79</v>
      </c>
      <c r="E5" s="1" t="s">
        <v>80</v>
      </c>
      <c r="F5" s="1" t="s">
        <v>81</v>
      </c>
      <c r="G5" s="1" t="s">
        <v>82</v>
      </c>
    </row>
    <row r="6" spans="1:7" ht="15" customHeight="1">
      <c r="A6" s="44" t="s">
        <v>92</v>
      </c>
      <c r="B6" s="35" t="s">
        <v>101</v>
      </c>
      <c r="C6" s="36"/>
      <c r="D6" s="2">
        <v>448</v>
      </c>
      <c r="E6" s="2">
        <v>682</v>
      </c>
      <c r="F6" s="2">
        <v>703</v>
      </c>
      <c r="G6" s="2">
        <f aca="true" t="shared" si="0" ref="G6:G13">SUM(E6:F6)</f>
        <v>1385</v>
      </c>
    </row>
    <row r="7" spans="1:7" ht="15" customHeight="1">
      <c r="A7" s="45"/>
      <c r="B7" s="35" t="s">
        <v>0</v>
      </c>
      <c r="C7" s="36"/>
      <c r="D7" s="2">
        <v>136</v>
      </c>
      <c r="E7" s="2">
        <v>181</v>
      </c>
      <c r="F7" s="2">
        <v>190</v>
      </c>
      <c r="G7" s="2">
        <f t="shared" si="0"/>
        <v>371</v>
      </c>
    </row>
    <row r="8" spans="1:9" ht="15" customHeight="1">
      <c r="A8" s="45"/>
      <c r="B8" s="35" t="s">
        <v>1</v>
      </c>
      <c r="C8" s="36"/>
      <c r="D8" s="2">
        <v>89</v>
      </c>
      <c r="E8" s="2">
        <v>112</v>
      </c>
      <c r="F8" s="2">
        <v>117</v>
      </c>
      <c r="G8" s="2">
        <f t="shared" si="0"/>
        <v>229</v>
      </c>
      <c r="H8" s="14"/>
      <c r="I8" s="14"/>
    </row>
    <row r="9" spans="1:9" ht="15" customHeight="1">
      <c r="A9" s="45"/>
      <c r="B9" s="35" t="s">
        <v>2</v>
      </c>
      <c r="C9" s="36"/>
      <c r="D9" s="2">
        <v>308</v>
      </c>
      <c r="E9" s="2">
        <v>408</v>
      </c>
      <c r="F9" s="2">
        <v>462</v>
      </c>
      <c r="G9" s="2">
        <f t="shared" si="0"/>
        <v>870</v>
      </c>
      <c r="H9" s="14"/>
      <c r="I9" s="14"/>
    </row>
    <row r="10" spans="1:9" ht="15" customHeight="1">
      <c r="A10" s="45"/>
      <c r="B10" s="35" t="s">
        <v>3</v>
      </c>
      <c r="C10" s="36"/>
      <c r="D10" s="2">
        <v>80</v>
      </c>
      <c r="E10" s="2">
        <v>100</v>
      </c>
      <c r="F10" s="2">
        <v>104</v>
      </c>
      <c r="G10" s="2">
        <f t="shared" si="0"/>
        <v>204</v>
      </c>
      <c r="H10" s="16"/>
      <c r="I10" s="16"/>
    </row>
    <row r="11" spans="1:9" ht="15" customHeight="1">
      <c r="A11" s="45"/>
      <c r="B11" s="35" t="s">
        <v>4</v>
      </c>
      <c r="C11" s="36"/>
      <c r="D11" s="2">
        <v>79</v>
      </c>
      <c r="E11" s="2">
        <v>108</v>
      </c>
      <c r="F11" s="2">
        <v>98</v>
      </c>
      <c r="G11" s="2">
        <f t="shared" si="0"/>
        <v>206</v>
      </c>
      <c r="H11" s="15"/>
      <c r="I11" s="15"/>
    </row>
    <row r="12" spans="1:9" ht="15" customHeight="1">
      <c r="A12" s="45"/>
      <c r="B12" s="35" t="s">
        <v>5</v>
      </c>
      <c r="C12" s="36"/>
      <c r="D12" s="2">
        <v>81</v>
      </c>
      <c r="E12" s="2">
        <v>125</v>
      </c>
      <c r="F12" s="2">
        <v>132</v>
      </c>
      <c r="G12" s="2">
        <f t="shared" si="0"/>
        <v>257</v>
      </c>
      <c r="H12" s="15"/>
      <c r="I12" s="15"/>
    </row>
    <row r="13" spans="1:7" ht="15" customHeight="1">
      <c r="A13" s="45"/>
      <c r="B13" s="35" t="s">
        <v>6</v>
      </c>
      <c r="C13" s="36"/>
      <c r="D13" s="2">
        <v>324</v>
      </c>
      <c r="E13" s="2">
        <v>469</v>
      </c>
      <c r="F13" s="2">
        <v>473</v>
      </c>
      <c r="G13" s="2">
        <f t="shared" si="0"/>
        <v>942</v>
      </c>
    </row>
    <row r="14" spans="1:7" ht="15" customHeight="1">
      <c r="A14" s="45"/>
      <c r="B14" s="35" t="s">
        <v>7</v>
      </c>
      <c r="C14" s="36"/>
      <c r="D14" s="2">
        <v>161</v>
      </c>
      <c r="E14" s="2">
        <v>276</v>
      </c>
      <c r="F14" s="2">
        <v>234</v>
      </c>
      <c r="G14" s="2">
        <f aca="true" t="shared" si="1" ref="G14:G25">SUM(E14:F14)</f>
        <v>510</v>
      </c>
    </row>
    <row r="15" spans="1:7" ht="15" customHeight="1">
      <c r="A15" s="45"/>
      <c r="B15" s="35" t="s">
        <v>8</v>
      </c>
      <c r="C15" s="36"/>
      <c r="D15" s="2">
        <v>217</v>
      </c>
      <c r="E15" s="2">
        <v>311</v>
      </c>
      <c r="F15" s="2">
        <v>311</v>
      </c>
      <c r="G15" s="2">
        <f t="shared" si="1"/>
        <v>622</v>
      </c>
    </row>
    <row r="16" spans="1:7" ht="15" customHeight="1">
      <c r="A16" s="45"/>
      <c r="B16" s="35" t="s">
        <v>9</v>
      </c>
      <c r="C16" s="36"/>
      <c r="D16" s="2">
        <v>137</v>
      </c>
      <c r="E16" s="2">
        <v>215</v>
      </c>
      <c r="F16" s="2">
        <v>204</v>
      </c>
      <c r="G16" s="2">
        <f t="shared" si="1"/>
        <v>419</v>
      </c>
    </row>
    <row r="17" spans="1:7" ht="15" customHeight="1">
      <c r="A17" s="45"/>
      <c r="B17" s="35" t="s">
        <v>10</v>
      </c>
      <c r="C17" s="36"/>
      <c r="D17" s="2">
        <v>153</v>
      </c>
      <c r="E17" s="2">
        <v>214</v>
      </c>
      <c r="F17" s="2">
        <v>245</v>
      </c>
      <c r="G17" s="2">
        <f t="shared" si="1"/>
        <v>459</v>
      </c>
    </row>
    <row r="18" spans="1:7" ht="15" customHeight="1">
      <c r="A18" s="45"/>
      <c r="B18" s="35" t="s">
        <v>11</v>
      </c>
      <c r="C18" s="36"/>
      <c r="D18" s="2">
        <v>247</v>
      </c>
      <c r="E18" s="2">
        <v>284</v>
      </c>
      <c r="F18" s="2">
        <v>286</v>
      </c>
      <c r="G18" s="2">
        <f t="shared" si="1"/>
        <v>570</v>
      </c>
    </row>
    <row r="19" spans="1:7" ht="15" customHeight="1">
      <c r="A19" s="45"/>
      <c r="B19" s="35" t="s">
        <v>12</v>
      </c>
      <c r="C19" s="36"/>
      <c r="D19" s="2">
        <v>173</v>
      </c>
      <c r="E19" s="2">
        <v>264</v>
      </c>
      <c r="F19" s="2">
        <v>259</v>
      </c>
      <c r="G19" s="2">
        <f t="shared" si="1"/>
        <v>523</v>
      </c>
    </row>
    <row r="20" spans="1:7" ht="15" customHeight="1">
      <c r="A20" s="45"/>
      <c r="B20" s="35" t="s">
        <v>13</v>
      </c>
      <c r="C20" s="36"/>
      <c r="D20" s="2">
        <f>197-D25</f>
        <v>87</v>
      </c>
      <c r="E20" s="2">
        <f>160-E25</f>
        <v>128</v>
      </c>
      <c r="F20" s="2">
        <f>200-F25</f>
        <v>122</v>
      </c>
      <c r="G20" s="2">
        <f t="shared" si="1"/>
        <v>250</v>
      </c>
    </row>
    <row r="21" spans="1:7" ht="15" customHeight="1">
      <c r="A21" s="45"/>
      <c r="B21" s="35" t="s">
        <v>14</v>
      </c>
      <c r="C21" s="36"/>
      <c r="D21" s="2">
        <v>441</v>
      </c>
      <c r="E21" s="2">
        <v>713</v>
      </c>
      <c r="F21" s="2">
        <v>690</v>
      </c>
      <c r="G21" s="2">
        <f t="shared" si="1"/>
        <v>1403</v>
      </c>
    </row>
    <row r="22" spans="1:7" ht="15" customHeight="1">
      <c r="A22" s="45"/>
      <c r="B22" s="35" t="s">
        <v>15</v>
      </c>
      <c r="C22" s="36"/>
      <c r="D22" s="2">
        <v>323</v>
      </c>
      <c r="E22" s="2">
        <v>474</v>
      </c>
      <c r="F22" s="2">
        <v>532</v>
      </c>
      <c r="G22" s="2">
        <f t="shared" si="1"/>
        <v>1006</v>
      </c>
    </row>
    <row r="23" spans="1:7" ht="15" customHeight="1">
      <c r="A23" s="45"/>
      <c r="B23" s="35" t="s">
        <v>16</v>
      </c>
      <c r="C23" s="36"/>
      <c r="D23" s="2">
        <v>387</v>
      </c>
      <c r="E23" s="2">
        <v>588</v>
      </c>
      <c r="F23" s="2">
        <v>524</v>
      </c>
      <c r="G23" s="2">
        <f t="shared" si="1"/>
        <v>1112</v>
      </c>
    </row>
    <row r="24" spans="1:10" ht="15" customHeight="1">
      <c r="A24" s="45"/>
      <c r="B24" s="35" t="s">
        <v>91</v>
      </c>
      <c r="C24" s="36"/>
      <c r="D24" s="2">
        <v>41</v>
      </c>
      <c r="E24" s="2">
        <v>53</v>
      </c>
      <c r="F24" s="2">
        <v>55</v>
      </c>
      <c r="G24" s="2">
        <f t="shared" si="1"/>
        <v>108</v>
      </c>
      <c r="H24" s="9"/>
      <c r="I24" s="9"/>
      <c r="J24" s="9"/>
    </row>
    <row r="25" spans="1:10" ht="15" customHeight="1">
      <c r="A25" s="45"/>
      <c r="B25" s="35" t="s">
        <v>97</v>
      </c>
      <c r="C25" s="36"/>
      <c r="D25" s="17">
        <v>110</v>
      </c>
      <c r="E25" s="17">
        <v>32</v>
      </c>
      <c r="F25" s="17">
        <v>78</v>
      </c>
      <c r="G25" s="17">
        <f t="shared" si="1"/>
        <v>110</v>
      </c>
      <c r="H25" s="9"/>
      <c r="I25" s="9"/>
      <c r="J25" s="9"/>
    </row>
    <row r="26" spans="1:9" ht="15" customHeight="1" thickBot="1">
      <c r="A26" s="45"/>
      <c r="B26" s="51" t="s">
        <v>87</v>
      </c>
      <c r="C26" s="51"/>
      <c r="D26" s="7">
        <f>SUM(D6:D25)</f>
        <v>4022</v>
      </c>
      <c r="E26" s="7">
        <f>SUM(E6:E25)</f>
        <v>5737</v>
      </c>
      <c r="F26" s="7">
        <f>SUM(F6:F25)</f>
        <v>5819</v>
      </c>
      <c r="G26" s="7">
        <f>SUM(G6:G25)</f>
        <v>11556</v>
      </c>
      <c r="H26" s="9"/>
      <c r="I26" s="9"/>
    </row>
    <row r="27" spans="1:7" ht="15" customHeight="1" thickTop="1">
      <c r="A27" s="46" t="s">
        <v>93</v>
      </c>
      <c r="B27" s="49" t="s">
        <v>17</v>
      </c>
      <c r="C27" s="50"/>
      <c r="D27" s="13">
        <v>257</v>
      </c>
      <c r="E27" s="13">
        <v>414</v>
      </c>
      <c r="F27" s="13">
        <v>375</v>
      </c>
      <c r="G27" s="13">
        <f>SUM(E27:F27)</f>
        <v>789</v>
      </c>
    </row>
    <row r="28" spans="1:7" ht="15" customHeight="1">
      <c r="A28" s="45"/>
      <c r="B28" s="35" t="s">
        <v>18</v>
      </c>
      <c r="C28" s="36"/>
      <c r="D28" s="2">
        <v>105</v>
      </c>
      <c r="E28" s="2">
        <v>153</v>
      </c>
      <c r="F28" s="2">
        <v>126</v>
      </c>
      <c r="G28" s="2">
        <f>SUM(E28:F28)</f>
        <v>279</v>
      </c>
    </row>
    <row r="29" spans="1:7" ht="15" customHeight="1">
      <c r="A29" s="45"/>
      <c r="B29" s="35" t="s">
        <v>19</v>
      </c>
      <c r="C29" s="36"/>
      <c r="D29" s="2">
        <v>60</v>
      </c>
      <c r="E29" s="2">
        <v>89</v>
      </c>
      <c r="F29" s="2">
        <v>87</v>
      </c>
      <c r="G29" s="2">
        <f aca="true" t="shared" si="2" ref="G29:G43">SUM(E29:F29)</f>
        <v>176</v>
      </c>
    </row>
    <row r="30" spans="1:7" ht="15" customHeight="1">
      <c r="A30" s="45"/>
      <c r="B30" s="35" t="s">
        <v>20</v>
      </c>
      <c r="C30" s="36"/>
      <c r="D30" s="2">
        <v>218</v>
      </c>
      <c r="E30" s="2">
        <v>326</v>
      </c>
      <c r="F30" s="2">
        <v>277</v>
      </c>
      <c r="G30" s="2">
        <f t="shared" si="2"/>
        <v>603</v>
      </c>
    </row>
    <row r="31" spans="1:7" ht="15" customHeight="1">
      <c r="A31" s="45"/>
      <c r="B31" s="35" t="s">
        <v>21</v>
      </c>
      <c r="C31" s="36"/>
      <c r="D31" s="2">
        <v>51</v>
      </c>
      <c r="E31" s="2">
        <v>62</v>
      </c>
      <c r="F31" s="2">
        <v>61</v>
      </c>
      <c r="G31" s="2">
        <f t="shared" si="2"/>
        <v>123</v>
      </c>
    </row>
    <row r="32" spans="1:7" ht="15" customHeight="1">
      <c r="A32" s="45"/>
      <c r="B32" s="35" t="s">
        <v>22</v>
      </c>
      <c r="C32" s="36"/>
      <c r="D32" s="2">
        <v>134</v>
      </c>
      <c r="E32" s="2">
        <v>192</v>
      </c>
      <c r="F32" s="2">
        <v>188</v>
      </c>
      <c r="G32" s="2">
        <f t="shared" si="2"/>
        <v>380</v>
      </c>
    </row>
    <row r="33" spans="1:7" ht="15" customHeight="1">
      <c r="A33" s="45"/>
      <c r="B33" s="35" t="s">
        <v>23</v>
      </c>
      <c r="C33" s="36"/>
      <c r="D33" s="2">
        <v>217</v>
      </c>
      <c r="E33" s="2">
        <v>305</v>
      </c>
      <c r="F33" s="2">
        <v>296</v>
      </c>
      <c r="G33" s="2">
        <f t="shared" si="2"/>
        <v>601</v>
      </c>
    </row>
    <row r="34" spans="1:7" ht="15" customHeight="1">
      <c r="A34" s="45"/>
      <c r="B34" s="35" t="s">
        <v>24</v>
      </c>
      <c r="C34" s="36"/>
      <c r="D34" s="2">
        <v>252</v>
      </c>
      <c r="E34" s="2">
        <v>370</v>
      </c>
      <c r="F34" s="2">
        <v>358</v>
      </c>
      <c r="G34" s="2">
        <f t="shared" si="2"/>
        <v>728</v>
      </c>
    </row>
    <row r="35" spans="1:7" ht="15" customHeight="1">
      <c r="A35" s="45"/>
      <c r="B35" s="35" t="s">
        <v>25</v>
      </c>
      <c r="C35" s="36"/>
      <c r="D35" s="2">
        <v>178</v>
      </c>
      <c r="E35" s="2">
        <v>242</v>
      </c>
      <c r="F35" s="2">
        <v>255</v>
      </c>
      <c r="G35" s="2">
        <f t="shared" si="2"/>
        <v>497</v>
      </c>
    </row>
    <row r="36" spans="1:7" ht="15" customHeight="1">
      <c r="A36" s="45"/>
      <c r="B36" s="35" t="s">
        <v>26</v>
      </c>
      <c r="C36" s="36"/>
      <c r="D36" s="2">
        <v>151</v>
      </c>
      <c r="E36" s="2">
        <v>257</v>
      </c>
      <c r="F36" s="2">
        <v>237</v>
      </c>
      <c r="G36" s="2">
        <f t="shared" si="2"/>
        <v>494</v>
      </c>
    </row>
    <row r="37" spans="1:7" ht="15" customHeight="1">
      <c r="A37" s="45"/>
      <c r="B37" s="35" t="s">
        <v>27</v>
      </c>
      <c r="C37" s="36"/>
      <c r="D37" s="2">
        <v>148</v>
      </c>
      <c r="E37" s="2">
        <v>141</v>
      </c>
      <c r="F37" s="2">
        <v>127</v>
      </c>
      <c r="G37" s="2">
        <f t="shared" si="2"/>
        <v>268</v>
      </c>
    </row>
    <row r="38" spans="1:7" ht="15" customHeight="1">
      <c r="A38" s="45"/>
      <c r="B38" s="35" t="s">
        <v>28</v>
      </c>
      <c r="C38" s="36"/>
      <c r="D38" s="2">
        <v>33</v>
      </c>
      <c r="E38" s="2">
        <v>37</v>
      </c>
      <c r="F38" s="2">
        <v>11</v>
      </c>
      <c r="G38" s="2">
        <f t="shared" si="2"/>
        <v>48</v>
      </c>
    </row>
    <row r="39" spans="1:7" ht="15" customHeight="1">
      <c r="A39" s="45"/>
      <c r="B39" s="35" t="s">
        <v>29</v>
      </c>
      <c r="C39" s="36"/>
      <c r="D39" s="2">
        <v>29</v>
      </c>
      <c r="E39" s="2">
        <v>27</v>
      </c>
      <c r="F39" s="2">
        <v>2</v>
      </c>
      <c r="G39" s="2">
        <f t="shared" si="2"/>
        <v>29</v>
      </c>
    </row>
    <row r="40" spans="1:7" ht="15" customHeight="1">
      <c r="A40" s="45"/>
      <c r="B40" s="35" t="s">
        <v>30</v>
      </c>
      <c r="C40" s="36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45"/>
      <c r="B41" s="35" t="s">
        <v>31</v>
      </c>
      <c r="C41" s="36"/>
      <c r="D41" s="2">
        <v>70</v>
      </c>
      <c r="E41" s="2">
        <v>18</v>
      </c>
      <c r="F41" s="2">
        <v>52</v>
      </c>
      <c r="G41" s="2">
        <f t="shared" si="2"/>
        <v>70</v>
      </c>
    </row>
    <row r="42" spans="1:7" ht="15" customHeight="1">
      <c r="A42" s="45"/>
      <c r="B42" s="35" t="s">
        <v>32</v>
      </c>
      <c r="C42" s="36"/>
      <c r="D42" s="2">
        <v>55</v>
      </c>
      <c r="E42" s="2">
        <v>101</v>
      </c>
      <c r="F42" s="2">
        <v>101</v>
      </c>
      <c r="G42" s="2">
        <f t="shared" si="2"/>
        <v>202</v>
      </c>
    </row>
    <row r="43" spans="1:7" ht="15" customHeight="1">
      <c r="A43" s="45"/>
      <c r="B43" s="35" t="s">
        <v>33</v>
      </c>
      <c r="C43" s="36"/>
      <c r="D43" s="2">
        <v>48</v>
      </c>
      <c r="E43" s="2">
        <v>65</v>
      </c>
      <c r="F43" s="2">
        <v>64</v>
      </c>
      <c r="G43" s="2">
        <f t="shared" si="2"/>
        <v>129</v>
      </c>
    </row>
    <row r="44" spans="1:7" ht="15" customHeight="1" thickBot="1">
      <c r="A44" s="47"/>
      <c r="B44" s="51" t="s">
        <v>88</v>
      </c>
      <c r="C44" s="51"/>
      <c r="D44" s="6">
        <f>SUM(D27:D43)</f>
        <v>2006</v>
      </c>
      <c r="E44" s="6">
        <f>SUM(E27:E43)</f>
        <v>2799</v>
      </c>
      <c r="F44" s="6">
        <f>SUM(F27:F43)</f>
        <v>2617</v>
      </c>
      <c r="G44" s="6">
        <f>SUM(G27:G43)</f>
        <v>5416</v>
      </c>
    </row>
    <row r="45" spans="1:7" ht="15" customHeight="1" thickTop="1">
      <c r="A45" s="46" t="s">
        <v>94</v>
      </c>
      <c r="B45" s="52" t="s">
        <v>34</v>
      </c>
      <c r="C45" s="52"/>
      <c r="D45" s="13">
        <v>1028</v>
      </c>
      <c r="E45" s="13">
        <v>1550</v>
      </c>
      <c r="F45" s="13">
        <v>1510</v>
      </c>
      <c r="G45" s="13">
        <f>SUM(E45:F45)</f>
        <v>3060</v>
      </c>
    </row>
    <row r="46" spans="1:7" ht="15" customHeight="1">
      <c r="A46" s="45"/>
      <c r="B46" s="48" t="s">
        <v>35</v>
      </c>
      <c r="C46" s="48"/>
      <c r="D46" s="2">
        <f>181-D62</f>
        <v>113</v>
      </c>
      <c r="E46" s="2">
        <f>168-E62</f>
        <v>153</v>
      </c>
      <c r="F46" s="2">
        <f>196-F62</f>
        <v>143</v>
      </c>
      <c r="G46" s="2">
        <f>SUM(E46:F46)</f>
        <v>296</v>
      </c>
    </row>
    <row r="47" spans="1:7" ht="15" customHeight="1">
      <c r="A47" s="45"/>
      <c r="B47" s="48" t="s">
        <v>36</v>
      </c>
      <c r="C47" s="48"/>
      <c r="D47" s="2">
        <v>331</v>
      </c>
      <c r="E47" s="2">
        <v>463</v>
      </c>
      <c r="F47" s="2">
        <v>439</v>
      </c>
      <c r="G47" s="2">
        <f aca="true" t="shared" si="3" ref="G47:G61">SUM(E47:F47)</f>
        <v>902</v>
      </c>
    </row>
    <row r="48" spans="1:7" ht="15" customHeight="1">
      <c r="A48" s="45"/>
      <c r="B48" s="48" t="s">
        <v>37</v>
      </c>
      <c r="C48" s="48"/>
      <c r="D48" s="2">
        <v>161</v>
      </c>
      <c r="E48" s="2">
        <v>240</v>
      </c>
      <c r="F48" s="2">
        <v>237</v>
      </c>
      <c r="G48" s="2">
        <f t="shared" si="3"/>
        <v>477</v>
      </c>
    </row>
    <row r="49" spans="1:7" ht="15" customHeight="1">
      <c r="A49" s="45"/>
      <c r="B49" s="48" t="s">
        <v>38</v>
      </c>
      <c r="C49" s="48"/>
      <c r="D49" s="2">
        <v>222</v>
      </c>
      <c r="E49" s="2">
        <v>330</v>
      </c>
      <c r="F49" s="2">
        <v>318</v>
      </c>
      <c r="G49" s="2">
        <f t="shared" si="3"/>
        <v>648</v>
      </c>
    </row>
    <row r="50" spans="1:7" ht="15" customHeight="1">
      <c r="A50" s="45"/>
      <c r="B50" s="48" t="s">
        <v>39</v>
      </c>
      <c r="C50" s="48"/>
      <c r="D50" s="2">
        <v>307</v>
      </c>
      <c r="E50" s="2">
        <v>453</v>
      </c>
      <c r="F50" s="2">
        <v>423</v>
      </c>
      <c r="G50" s="2">
        <f t="shared" si="3"/>
        <v>876</v>
      </c>
    </row>
    <row r="51" spans="1:7" ht="15" customHeight="1">
      <c r="A51" s="45"/>
      <c r="B51" s="48" t="s">
        <v>40</v>
      </c>
      <c r="C51" s="48"/>
      <c r="D51" s="2">
        <v>90</v>
      </c>
      <c r="E51" s="2">
        <v>140</v>
      </c>
      <c r="F51" s="2">
        <v>128</v>
      </c>
      <c r="G51" s="2">
        <f t="shared" si="3"/>
        <v>268</v>
      </c>
    </row>
    <row r="52" spans="1:7" ht="15" customHeight="1">
      <c r="A52" s="45"/>
      <c r="B52" s="48" t="s">
        <v>41</v>
      </c>
      <c r="C52" s="48"/>
      <c r="D52" s="2">
        <v>128</v>
      </c>
      <c r="E52" s="2">
        <v>168</v>
      </c>
      <c r="F52" s="2">
        <v>185</v>
      </c>
      <c r="G52" s="2">
        <f t="shared" si="3"/>
        <v>353</v>
      </c>
    </row>
    <row r="53" spans="1:7" ht="15" customHeight="1">
      <c r="A53" s="45"/>
      <c r="B53" s="48" t="s">
        <v>42</v>
      </c>
      <c r="C53" s="48"/>
      <c r="D53" s="2">
        <v>66</v>
      </c>
      <c r="E53" s="2">
        <v>95</v>
      </c>
      <c r="F53" s="2">
        <v>85</v>
      </c>
      <c r="G53" s="2">
        <f t="shared" si="3"/>
        <v>180</v>
      </c>
    </row>
    <row r="54" spans="1:7" ht="15" customHeight="1">
      <c r="A54" s="45"/>
      <c r="B54" s="48" t="s">
        <v>43</v>
      </c>
      <c r="C54" s="48"/>
      <c r="D54" s="2">
        <v>146</v>
      </c>
      <c r="E54" s="2">
        <v>207</v>
      </c>
      <c r="F54" s="2">
        <v>204</v>
      </c>
      <c r="G54" s="2">
        <f t="shared" si="3"/>
        <v>411</v>
      </c>
    </row>
    <row r="55" spans="1:7" ht="15" customHeight="1">
      <c r="A55" s="45"/>
      <c r="B55" s="48" t="s">
        <v>44</v>
      </c>
      <c r="C55" s="48"/>
      <c r="D55" s="2">
        <v>190</v>
      </c>
      <c r="E55" s="2">
        <v>264</v>
      </c>
      <c r="F55" s="2">
        <v>259</v>
      </c>
      <c r="G55" s="2">
        <f t="shared" si="3"/>
        <v>523</v>
      </c>
    </row>
    <row r="56" spans="1:7" ht="15" customHeight="1">
      <c r="A56" s="45"/>
      <c r="B56" s="48" t="s">
        <v>45</v>
      </c>
      <c r="C56" s="48"/>
      <c r="D56" s="2">
        <v>498</v>
      </c>
      <c r="E56" s="2">
        <v>678</v>
      </c>
      <c r="F56" s="2">
        <v>687</v>
      </c>
      <c r="G56" s="2">
        <f t="shared" si="3"/>
        <v>1365</v>
      </c>
    </row>
    <row r="57" spans="1:7" ht="15" customHeight="1">
      <c r="A57" s="45"/>
      <c r="B57" s="48" t="s">
        <v>46</v>
      </c>
      <c r="C57" s="48"/>
      <c r="D57" s="2">
        <v>301</v>
      </c>
      <c r="E57" s="2">
        <v>405</v>
      </c>
      <c r="F57" s="2">
        <v>381</v>
      </c>
      <c r="G57" s="2">
        <f t="shared" si="3"/>
        <v>786</v>
      </c>
    </row>
    <row r="58" spans="1:7" ht="15" customHeight="1">
      <c r="A58" s="45"/>
      <c r="B58" s="48" t="s">
        <v>47</v>
      </c>
      <c r="C58" s="48"/>
      <c r="D58" s="2">
        <v>160</v>
      </c>
      <c r="E58" s="2">
        <v>245</v>
      </c>
      <c r="F58" s="2">
        <v>277</v>
      </c>
      <c r="G58" s="2">
        <f t="shared" si="3"/>
        <v>522</v>
      </c>
    </row>
    <row r="59" spans="1:7" ht="15" customHeight="1">
      <c r="A59" s="45"/>
      <c r="B59" s="48" t="s">
        <v>48</v>
      </c>
      <c r="C59" s="48"/>
      <c r="D59" s="2">
        <v>97</v>
      </c>
      <c r="E59" s="2">
        <v>167</v>
      </c>
      <c r="F59" s="2">
        <v>169</v>
      </c>
      <c r="G59" s="2">
        <f t="shared" si="3"/>
        <v>336</v>
      </c>
    </row>
    <row r="60" spans="1:7" ht="15" customHeight="1">
      <c r="A60" s="45"/>
      <c r="B60" s="48" t="s">
        <v>49</v>
      </c>
      <c r="C60" s="48"/>
      <c r="D60" s="2">
        <v>54</v>
      </c>
      <c r="E60" s="2">
        <v>103</v>
      </c>
      <c r="F60" s="2">
        <v>100</v>
      </c>
      <c r="G60" s="2">
        <f t="shared" si="3"/>
        <v>203</v>
      </c>
    </row>
    <row r="61" spans="1:7" ht="15" customHeight="1">
      <c r="A61" s="45"/>
      <c r="B61" s="48" t="s">
        <v>50</v>
      </c>
      <c r="C61" s="48"/>
      <c r="D61" s="2">
        <v>75</v>
      </c>
      <c r="E61" s="2">
        <v>71</v>
      </c>
      <c r="F61" s="2">
        <v>4</v>
      </c>
      <c r="G61" s="2">
        <f t="shared" si="3"/>
        <v>75</v>
      </c>
    </row>
    <row r="62" spans="1:7" ht="15" customHeight="1">
      <c r="A62" s="45"/>
      <c r="B62" s="48" t="s">
        <v>109</v>
      </c>
      <c r="C62" s="48"/>
      <c r="D62" s="2">
        <v>68</v>
      </c>
      <c r="E62" s="2">
        <v>15</v>
      </c>
      <c r="F62" s="2">
        <v>53</v>
      </c>
      <c r="G62" s="2">
        <f>SUM(E62:F62)</f>
        <v>68</v>
      </c>
    </row>
    <row r="63" spans="1:7" ht="15" customHeight="1" thickBot="1">
      <c r="A63" s="47"/>
      <c r="B63" s="37" t="s">
        <v>89</v>
      </c>
      <c r="C63" s="37"/>
      <c r="D63" s="6">
        <f>SUM(D45:D62)</f>
        <v>4035</v>
      </c>
      <c r="E63" s="6">
        <f>SUM(E45:E62)</f>
        <v>5747</v>
      </c>
      <c r="F63" s="6">
        <f>SUM(F45:F62)</f>
        <v>5602</v>
      </c>
      <c r="G63" s="6">
        <f>SUM(G45:G62)</f>
        <v>11349</v>
      </c>
    </row>
    <row r="64" spans="1:7" ht="15" customHeight="1" thickTop="1">
      <c r="A64" s="46" t="s">
        <v>95</v>
      </c>
      <c r="B64" s="49" t="s">
        <v>51</v>
      </c>
      <c r="C64" s="50"/>
      <c r="D64" s="13">
        <v>65</v>
      </c>
      <c r="E64" s="13">
        <v>96</v>
      </c>
      <c r="F64" s="13">
        <v>87</v>
      </c>
      <c r="G64" s="13">
        <f>SUM(E64:F64)</f>
        <v>183</v>
      </c>
    </row>
    <row r="65" spans="1:7" ht="15" customHeight="1">
      <c r="A65" s="45"/>
      <c r="B65" s="35" t="s">
        <v>52</v>
      </c>
      <c r="C65" s="36"/>
      <c r="D65" s="2">
        <v>105</v>
      </c>
      <c r="E65" s="2">
        <v>154</v>
      </c>
      <c r="F65" s="2">
        <v>150</v>
      </c>
      <c r="G65" s="2">
        <f>SUM(E65:F65)</f>
        <v>304</v>
      </c>
    </row>
    <row r="66" spans="1:7" ht="15" customHeight="1">
      <c r="A66" s="45"/>
      <c r="B66" s="35" t="s">
        <v>53</v>
      </c>
      <c r="C66" s="36"/>
      <c r="D66" s="2">
        <v>113</v>
      </c>
      <c r="E66" s="2">
        <v>172</v>
      </c>
      <c r="F66" s="2">
        <v>178</v>
      </c>
      <c r="G66" s="2">
        <f aca="true" t="shared" si="4" ref="G66:G90">SUM(E66:F66)</f>
        <v>350</v>
      </c>
    </row>
    <row r="67" spans="1:7" ht="15" customHeight="1">
      <c r="A67" s="45"/>
      <c r="B67" s="35" t="s">
        <v>54</v>
      </c>
      <c r="C67" s="36"/>
      <c r="D67" s="2">
        <v>192</v>
      </c>
      <c r="E67" s="2">
        <v>306</v>
      </c>
      <c r="F67" s="2">
        <v>280</v>
      </c>
      <c r="G67" s="2">
        <f t="shared" si="4"/>
        <v>586</v>
      </c>
    </row>
    <row r="68" spans="1:7" ht="15" customHeight="1">
      <c r="A68" s="45"/>
      <c r="B68" s="35" t="s">
        <v>55</v>
      </c>
      <c r="C68" s="36"/>
      <c r="D68" s="2">
        <v>156</v>
      </c>
      <c r="E68" s="2">
        <v>239</v>
      </c>
      <c r="F68" s="2">
        <v>219</v>
      </c>
      <c r="G68" s="2">
        <f t="shared" si="4"/>
        <v>458</v>
      </c>
    </row>
    <row r="69" spans="1:7" ht="15" customHeight="1">
      <c r="A69" s="45"/>
      <c r="B69" s="35" t="s">
        <v>56</v>
      </c>
      <c r="C69" s="36"/>
      <c r="D69" s="2">
        <v>137</v>
      </c>
      <c r="E69" s="2">
        <v>176</v>
      </c>
      <c r="F69" s="2">
        <v>163</v>
      </c>
      <c r="G69" s="2">
        <f t="shared" si="4"/>
        <v>339</v>
      </c>
    </row>
    <row r="70" spans="1:7" ht="15" customHeight="1">
      <c r="A70" s="45"/>
      <c r="B70" s="35" t="s">
        <v>57</v>
      </c>
      <c r="C70" s="36"/>
      <c r="D70" s="2">
        <v>143</v>
      </c>
      <c r="E70" s="2">
        <v>230</v>
      </c>
      <c r="F70" s="2">
        <v>201</v>
      </c>
      <c r="G70" s="2">
        <f t="shared" si="4"/>
        <v>431</v>
      </c>
    </row>
    <row r="71" spans="1:7" ht="15" customHeight="1">
      <c r="A71" s="45"/>
      <c r="B71" s="35" t="s">
        <v>58</v>
      </c>
      <c r="C71" s="36"/>
      <c r="D71" s="2">
        <v>168</v>
      </c>
      <c r="E71" s="2">
        <v>273</v>
      </c>
      <c r="F71" s="2">
        <v>289</v>
      </c>
      <c r="G71" s="2">
        <f t="shared" si="4"/>
        <v>562</v>
      </c>
    </row>
    <row r="72" spans="1:7" ht="15" customHeight="1">
      <c r="A72" s="45"/>
      <c r="B72" s="35" t="s">
        <v>59</v>
      </c>
      <c r="C72" s="36"/>
      <c r="D72" s="2">
        <v>218</v>
      </c>
      <c r="E72" s="2">
        <v>363</v>
      </c>
      <c r="F72" s="2">
        <v>340</v>
      </c>
      <c r="G72" s="2">
        <f t="shared" si="4"/>
        <v>703</v>
      </c>
    </row>
    <row r="73" spans="1:7" ht="15" customHeight="1">
      <c r="A73" s="45"/>
      <c r="B73" s="35" t="s">
        <v>60</v>
      </c>
      <c r="C73" s="36"/>
      <c r="D73" s="2">
        <v>175</v>
      </c>
      <c r="E73" s="2">
        <v>278</v>
      </c>
      <c r="F73" s="2">
        <v>286</v>
      </c>
      <c r="G73" s="2">
        <f t="shared" si="4"/>
        <v>564</v>
      </c>
    </row>
    <row r="74" spans="1:7" ht="15" customHeight="1">
      <c r="A74" s="45"/>
      <c r="B74" s="35" t="s">
        <v>61</v>
      </c>
      <c r="C74" s="36"/>
      <c r="D74" s="2">
        <v>99</v>
      </c>
      <c r="E74" s="2">
        <v>169</v>
      </c>
      <c r="F74" s="2">
        <v>150</v>
      </c>
      <c r="G74" s="2">
        <f t="shared" si="4"/>
        <v>319</v>
      </c>
    </row>
    <row r="75" spans="1:7" ht="15" customHeight="1">
      <c r="A75" s="45"/>
      <c r="B75" s="35" t="s">
        <v>62</v>
      </c>
      <c r="C75" s="36"/>
      <c r="D75" s="2">
        <v>58</v>
      </c>
      <c r="E75" s="2">
        <v>96</v>
      </c>
      <c r="F75" s="2">
        <v>81</v>
      </c>
      <c r="G75" s="2">
        <f t="shared" si="4"/>
        <v>177</v>
      </c>
    </row>
    <row r="76" spans="1:7" ht="15" customHeight="1">
      <c r="A76" s="45"/>
      <c r="B76" s="35" t="s">
        <v>63</v>
      </c>
      <c r="C76" s="36"/>
      <c r="D76" s="2">
        <v>120</v>
      </c>
      <c r="E76" s="2">
        <v>185</v>
      </c>
      <c r="F76" s="2">
        <v>177</v>
      </c>
      <c r="G76" s="2">
        <f t="shared" si="4"/>
        <v>362</v>
      </c>
    </row>
    <row r="77" spans="1:7" ht="15" customHeight="1">
      <c r="A77" s="45"/>
      <c r="B77" s="35" t="s">
        <v>64</v>
      </c>
      <c r="C77" s="36"/>
      <c r="D77" s="2">
        <v>304</v>
      </c>
      <c r="E77" s="2">
        <v>474</v>
      </c>
      <c r="F77" s="2">
        <v>489</v>
      </c>
      <c r="G77" s="2">
        <f t="shared" si="4"/>
        <v>963</v>
      </c>
    </row>
    <row r="78" spans="1:7" ht="15" customHeight="1">
      <c r="A78" s="45"/>
      <c r="B78" s="35" t="s">
        <v>65</v>
      </c>
      <c r="C78" s="36"/>
      <c r="D78" s="2">
        <v>680</v>
      </c>
      <c r="E78" s="2">
        <v>978</v>
      </c>
      <c r="F78" s="2">
        <v>1020</v>
      </c>
      <c r="G78" s="2">
        <f t="shared" si="4"/>
        <v>1998</v>
      </c>
    </row>
    <row r="79" spans="1:7" ht="15" customHeight="1">
      <c r="A79" s="45"/>
      <c r="B79" s="35" t="s">
        <v>66</v>
      </c>
      <c r="C79" s="36"/>
      <c r="D79" s="2">
        <v>207</v>
      </c>
      <c r="E79" s="2">
        <v>344</v>
      </c>
      <c r="F79" s="2">
        <v>322</v>
      </c>
      <c r="G79" s="2">
        <f t="shared" si="4"/>
        <v>666</v>
      </c>
    </row>
    <row r="80" spans="1:7" ht="15" customHeight="1">
      <c r="A80" s="45"/>
      <c r="B80" s="35" t="s">
        <v>67</v>
      </c>
      <c r="C80" s="36"/>
      <c r="D80" s="2">
        <v>138</v>
      </c>
      <c r="E80" s="2">
        <v>204</v>
      </c>
      <c r="F80" s="2">
        <v>192</v>
      </c>
      <c r="G80" s="2">
        <f t="shared" si="4"/>
        <v>396</v>
      </c>
    </row>
    <row r="81" spans="1:7" ht="15" customHeight="1">
      <c r="A81" s="45"/>
      <c r="B81" s="35" t="s">
        <v>68</v>
      </c>
      <c r="C81" s="36"/>
      <c r="D81" s="2">
        <v>276</v>
      </c>
      <c r="E81" s="2">
        <v>466</v>
      </c>
      <c r="F81" s="2">
        <v>430</v>
      </c>
      <c r="G81" s="2">
        <f t="shared" si="4"/>
        <v>896</v>
      </c>
    </row>
    <row r="82" spans="1:7" ht="15" customHeight="1">
      <c r="A82" s="45"/>
      <c r="B82" s="35" t="s">
        <v>69</v>
      </c>
      <c r="C82" s="36"/>
      <c r="D82" s="2">
        <v>101</v>
      </c>
      <c r="E82" s="2">
        <v>164</v>
      </c>
      <c r="F82" s="2">
        <v>155</v>
      </c>
      <c r="G82" s="2">
        <f t="shared" si="4"/>
        <v>319</v>
      </c>
    </row>
    <row r="83" spans="1:7" ht="15" customHeight="1">
      <c r="A83" s="45"/>
      <c r="B83" s="35" t="s">
        <v>70</v>
      </c>
      <c r="C83" s="36"/>
      <c r="D83" s="2">
        <v>80</v>
      </c>
      <c r="E83" s="2">
        <v>128</v>
      </c>
      <c r="F83" s="2">
        <v>131</v>
      </c>
      <c r="G83" s="2">
        <f t="shared" si="4"/>
        <v>259</v>
      </c>
    </row>
    <row r="84" spans="1:7" ht="15" customHeight="1">
      <c r="A84" s="45"/>
      <c r="B84" s="35" t="s">
        <v>71</v>
      </c>
      <c r="C84" s="36"/>
      <c r="D84" s="2">
        <v>122</v>
      </c>
      <c r="E84" s="2">
        <v>201</v>
      </c>
      <c r="F84" s="2">
        <v>219</v>
      </c>
      <c r="G84" s="2">
        <f t="shared" si="4"/>
        <v>420</v>
      </c>
    </row>
    <row r="85" spans="1:7" ht="15" customHeight="1">
      <c r="A85" s="45"/>
      <c r="B85" s="35" t="s">
        <v>72</v>
      </c>
      <c r="C85" s="36"/>
      <c r="D85" s="2">
        <v>71</v>
      </c>
      <c r="E85" s="2">
        <v>116</v>
      </c>
      <c r="F85" s="2">
        <v>133</v>
      </c>
      <c r="G85" s="2">
        <f t="shared" si="4"/>
        <v>249</v>
      </c>
    </row>
    <row r="86" spans="1:7" ht="15" customHeight="1">
      <c r="A86" s="45"/>
      <c r="B86" s="35" t="s">
        <v>73</v>
      </c>
      <c r="C86" s="36"/>
      <c r="D86" s="2">
        <v>131</v>
      </c>
      <c r="E86" s="2">
        <v>229</v>
      </c>
      <c r="F86" s="2">
        <v>253</v>
      </c>
      <c r="G86" s="2">
        <f t="shared" si="4"/>
        <v>482</v>
      </c>
    </row>
    <row r="87" spans="1:7" ht="15" customHeight="1">
      <c r="A87" s="45"/>
      <c r="B87" s="35" t="s">
        <v>74</v>
      </c>
      <c r="C87" s="36"/>
      <c r="D87" s="2">
        <v>81</v>
      </c>
      <c r="E87" s="2">
        <v>146</v>
      </c>
      <c r="F87" s="2">
        <v>147</v>
      </c>
      <c r="G87" s="2">
        <f t="shared" si="4"/>
        <v>293</v>
      </c>
    </row>
    <row r="88" spans="1:7" ht="15" customHeight="1">
      <c r="A88" s="45"/>
      <c r="B88" s="35" t="s">
        <v>75</v>
      </c>
      <c r="C88" s="36"/>
      <c r="D88" s="2">
        <v>59</v>
      </c>
      <c r="E88" s="2">
        <v>27</v>
      </c>
      <c r="F88" s="2">
        <v>32</v>
      </c>
      <c r="G88" s="2">
        <f t="shared" si="4"/>
        <v>59</v>
      </c>
    </row>
    <row r="89" spans="1:7" ht="15" customHeight="1">
      <c r="A89" s="45"/>
      <c r="B89" s="35" t="s">
        <v>76</v>
      </c>
      <c r="C89" s="36"/>
      <c r="D89" s="2">
        <v>104</v>
      </c>
      <c r="E89" s="2">
        <v>37</v>
      </c>
      <c r="F89" s="2">
        <v>67</v>
      </c>
      <c r="G89" s="2">
        <f t="shared" si="4"/>
        <v>104</v>
      </c>
    </row>
    <row r="90" spans="1:7" ht="15" customHeight="1">
      <c r="A90" s="45"/>
      <c r="B90" s="35" t="s">
        <v>77</v>
      </c>
      <c r="C90" s="36"/>
      <c r="D90" s="2">
        <v>52</v>
      </c>
      <c r="E90" s="2">
        <v>31</v>
      </c>
      <c r="F90" s="2">
        <v>21</v>
      </c>
      <c r="G90" s="2">
        <f t="shared" si="4"/>
        <v>52</v>
      </c>
    </row>
    <row r="91" spans="1:7" ht="15" customHeight="1" thickBot="1">
      <c r="A91" s="47"/>
      <c r="B91" s="37" t="s">
        <v>90</v>
      </c>
      <c r="C91" s="37"/>
      <c r="D91" s="6">
        <f>SUM(D64:D90)</f>
        <v>4155</v>
      </c>
      <c r="E91" s="6">
        <f>SUM(E64:E90)</f>
        <v>6282</v>
      </c>
      <c r="F91" s="6">
        <f>SUM(F64:F90)</f>
        <v>6212</v>
      </c>
      <c r="G91" s="6">
        <f>SUM(G64:G90)</f>
        <v>12494</v>
      </c>
    </row>
    <row r="92" spans="1:9" ht="15" customHeight="1" thickBot="1" thickTop="1">
      <c r="A92" s="10"/>
      <c r="B92" s="38" t="s">
        <v>96</v>
      </c>
      <c r="C92" s="39"/>
      <c r="D92" s="8">
        <f>SUM(D6:D25,D27:D43,D45:D62,D64:D90)</f>
        <v>14218</v>
      </c>
      <c r="E92" s="8">
        <f>SUM(E6:E25,E27:E43,E45:E62,E64:E90)</f>
        <v>20565</v>
      </c>
      <c r="F92" s="8">
        <f>SUM(F6:F25,F27:F43,F45:F62,F64:F90)</f>
        <v>20250</v>
      </c>
      <c r="G92" s="8">
        <f>SUM(G6:G25,G27:G43,G45:G62,G64:G90)</f>
        <v>40815</v>
      </c>
      <c r="H92" s="9"/>
      <c r="I92" s="9"/>
    </row>
    <row r="93" spans="4:7" ht="15" customHeight="1" thickTop="1">
      <c r="D93" s="9"/>
      <c r="E93" s="9"/>
      <c r="F93" s="9"/>
      <c r="G93" s="9"/>
    </row>
    <row r="94" spans="4:7" ht="15" customHeight="1">
      <c r="D94" s="9"/>
      <c r="E94" s="9"/>
      <c r="F94" s="9"/>
      <c r="G94" s="9"/>
    </row>
    <row r="95" ht="15" customHeight="1"/>
    <row r="96" spans="2:7" ht="15" customHeight="1">
      <c r="B96" s="59" t="s">
        <v>105</v>
      </c>
      <c r="C96" s="59"/>
      <c r="D96" s="59"/>
      <c r="E96" s="59"/>
      <c r="F96" s="59"/>
      <c r="G96" s="59"/>
    </row>
    <row r="97" spans="2:7" ht="15" customHeight="1">
      <c r="B97" s="60"/>
      <c r="C97" s="60"/>
      <c r="D97" s="60"/>
      <c r="E97" s="60"/>
      <c r="F97" s="60"/>
      <c r="G97" s="60"/>
    </row>
    <row r="98" spans="1:7" ht="15" customHeight="1">
      <c r="A98" s="20"/>
      <c r="B98" s="40" t="s">
        <v>98</v>
      </c>
      <c r="C98" s="41"/>
      <c r="D98" s="42"/>
      <c r="E98" s="19" t="s">
        <v>80</v>
      </c>
      <c r="F98" s="19" t="s">
        <v>81</v>
      </c>
      <c r="G98" s="19" t="s">
        <v>82</v>
      </c>
    </row>
    <row r="99" spans="1:7" ht="15" customHeight="1">
      <c r="A99" s="21"/>
      <c r="B99" s="43" t="s">
        <v>99</v>
      </c>
      <c r="C99" s="43"/>
      <c r="D99" s="18">
        <v>16</v>
      </c>
      <c r="E99" s="25"/>
      <c r="F99" s="25"/>
      <c r="G99" s="25"/>
    </row>
    <row r="100" spans="1:7" ht="15" customHeight="1" thickBot="1">
      <c r="A100" s="21"/>
      <c r="B100" s="33" t="s">
        <v>100</v>
      </c>
      <c r="C100" s="33"/>
      <c r="D100" s="11">
        <v>59</v>
      </c>
      <c r="E100" s="62"/>
      <c r="F100" s="62"/>
      <c r="G100" s="62"/>
    </row>
    <row r="101" spans="1:7" ht="15" customHeight="1" thickBot="1" thickTop="1">
      <c r="A101" s="12"/>
      <c r="B101" s="61" t="s">
        <v>83</v>
      </c>
      <c r="C101" s="61"/>
      <c r="D101" s="12">
        <f>SUM(D99:D100)</f>
        <v>75</v>
      </c>
      <c r="E101" s="12">
        <v>36</v>
      </c>
      <c r="F101" s="12">
        <v>58</v>
      </c>
      <c r="G101" s="12">
        <f>SUM(E101:F101)</f>
        <v>94</v>
      </c>
    </row>
    <row r="102" ht="14.25" thickTop="1"/>
  </sheetData>
  <sheetProtection sheet="1"/>
  <mergeCells count="104">
    <mergeCell ref="B101:C101"/>
    <mergeCell ref="B91:C91"/>
    <mergeCell ref="B92:C92"/>
    <mergeCell ref="B96:G97"/>
    <mergeCell ref="B98:D98"/>
    <mergeCell ref="B99:C99"/>
    <mergeCell ref="E99:E100"/>
    <mergeCell ref="F99:F100"/>
    <mergeCell ref="G99:G100"/>
    <mergeCell ref="B100:C100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A64:A9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3:C43"/>
    <mergeCell ref="B44:C44"/>
    <mergeCell ref="A45:A63"/>
    <mergeCell ref="B45:C45"/>
    <mergeCell ref="B46:C46"/>
    <mergeCell ref="B47:C47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A27:A44"/>
    <mergeCell ref="B27:C27"/>
    <mergeCell ref="B28:C28"/>
    <mergeCell ref="B29:C29"/>
    <mergeCell ref="B30:C30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</mergeCells>
  <printOptions/>
  <pageMargins left="0.71" right="0.6" top="0.55" bottom="0.45" header="0.2" footer="0.37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54" t="s">
        <v>111</v>
      </c>
      <c r="G1" s="55"/>
    </row>
    <row r="2" spans="1:7" ht="13.5" customHeight="1">
      <c r="A2" s="56" t="s">
        <v>86</v>
      </c>
      <c r="B2" s="56"/>
      <c r="C2" s="56"/>
      <c r="D2" s="56"/>
      <c r="E2" s="56"/>
      <c r="F2" s="56"/>
      <c r="G2" s="56"/>
    </row>
    <row r="3" spans="1:7" ht="13.5" customHeight="1">
      <c r="A3" s="56"/>
      <c r="B3" s="56"/>
      <c r="C3" s="56"/>
      <c r="D3" s="56"/>
      <c r="E3" s="56"/>
      <c r="F3" s="56"/>
      <c r="G3" s="56"/>
    </row>
    <row r="4" spans="2:7" ht="16.5" customHeight="1">
      <c r="B4" s="57"/>
      <c r="C4" s="57"/>
      <c r="D4" s="4"/>
      <c r="E4" s="58" t="s">
        <v>85</v>
      </c>
      <c r="F4" s="58"/>
      <c r="G4" s="58"/>
    </row>
    <row r="5" spans="1:7" ht="15" customHeight="1">
      <c r="A5" s="5"/>
      <c r="B5" s="53" t="s">
        <v>78</v>
      </c>
      <c r="C5" s="53"/>
      <c r="D5" s="1" t="s">
        <v>79</v>
      </c>
      <c r="E5" s="1" t="s">
        <v>80</v>
      </c>
      <c r="F5" s="1" t="s">
        <v>81</v>
      </c>
      <c r="G5" s="1" t="s">
        <v>82</v>
      </c>
    </row>
    <row r="6" spans="1:7" ht="15" customHeight="1">
      <c r="A6" s="44" t="s">
        <v>92</v>
      </c>
      <c r="B6" s="35" t="s">
        <v>101</v>
      </c>
      <c r="C6" s="36"/>
      <c r="D6" s="2">
        <v>451</v>
      </c>
      <c r="E6" s="2">
        <v>683</v>
      </c>
      <c r="F6" s="2">
        <v>705</v>
      </c>
      <c r="G6" s="2">
        <f aca="true" t="shared" si="0" ref="G6:G13">SUM(E6:F6)</f>
        <v>1388</v>
      </c>
    </row>
    <row r="7" spans="1:7" ht="15" customHeight="1">
      <c r="A7" s="45"/>
      <c r="B7" s="35" t="s">
        <v>0</v>
      </c>
      <c r="C7" s="36"/>
      <c r="D7" s="2">
        <v>136</v>
      </c>
      <c r="E7" s="2">
        <v>183</v>
      </c>
      <c r="F7" s="2">
        <v>189</v>
      </c>
      <c r="G7" s="2">
        <f t="shared" si="0"/>
        <v>372</v>
      </c>
    </row>
    <row r="8" spans="1:9" ht="15" customHeight="1">
      <c r="A8" s="45"/>
      <c r="B8" s="35" t="s">
        <v>1</v>
      </c>
      <c r="C8" s="36"/>
      <c r="D8" s="2">
        <v>89</v>
      </c>
      <c r="E8" s="2">
        <v>111</v>
      </c>
      <c r="F8" s="2">
        <v>117</v>
      </c>
      <c r="G8" s="2">
        <f t="shared" si="0"/>
        <v>228</v>
      </c>
      <c r="H8" s="14"/>
      <c r="I8" s="14"/>
    </row>
    <row r="9" spans="1:9" ht="15" customHeight="1">
      <c r="A9" s="45"/>
      <c r="B9" s="35" t="s">
        <v>2</v>
      </c>
      <c r="C9" s="36"/>
      <c r="D9" s="2">
        <v>310</v>
      </c>
      <c r="E9" s="2">
        <v>409</v>
      </c>
      <c r="F9" s="2">
        <v>461</v>
      </c>
      <c r="G9" s="2">
        <f t="shared" si="0"/>
        <v>870</v>
      </c>
      <c r="H9" s="14"/>
      <c r="I9" s="14"/>
    </row>
    <row r="10" spans="1:9" ht="15" customHeight="1">
      <c r="A10" s="45"/>
      <c r="B10" s="35" t="s">
        <v>3</v>
      </c>
      <c r="C10" s="36"/>
      <c r="D10" s="2">
        <v>80</v>
      </c>
      <c r="E10" s="2">
        <v>100</v>
      </c>
      <c r="F10" s="2">
        <v>104</v>
      </c>
      <c r="G10" s="2">
        <f t="shared" si="0"/>
        <v>204</v>
      </c>
      <c r="H10" s="16"/>
      <c r="I10" s="16"/>
    </row>
    <row r="11" spans="1:9" ht="15" customHeight="1">
      <c r="A11" s="45"/>
      <c r="B11" s="35" t="s">
        <v>4</v>
      </c>
      <c r="C11" s="36"/>
      <c r="D11" s="2">
        <v>80</v>
      </c>
      <c r="E11" s="2">
        <v>109</v>
      </c>
      <c r="F11" s="2">
        <v>101</v>
      </c>
      <c r="G11" s="2">
        <f t="shared" si="0"/>
        <v>210</v>
      </c>
      <c r="H11" s="15"/>
      <c r="I11" s="15"/>
    </row>
    <row r="12" spans="1:9" ht="15" customHeight="1">
      <c r="A12" s="45"/>
      <c r="B12" s="35" t="s">
        <v>5</v>
      </c>
      <c r="C12" s="36"/>
      <c r="D12" s="2">
        <v>81</v>
      </c>
      <c r="E12" s="2">
        <v>124</v>
      </c>
      <c r="F12" s="2">
        <v>131</v>
      </c>
      <c r="G12" s="2">
        <f t="shared" si="0"/>
        <v>255</v>
      </c>
      <c r="H12" s="15"/>
      <c r="I12" s="15"/>
    </row>
    <row r="13" spans="1:7" ht="15" customHeight="1">
      <c r="A13" s="45"/>
      <c r="B13" s="35" t="s">
        <v>6</v>
      </c>
      <c r="C13" s="36"/>
      <c r="D13" s="2">
        <v>323</v>
      </c>
      <c r="E13" s="2">
        <v>465</v>
      </c>
      <c r="F13" s="2">
        <v>468</v>
      </c>
      <c r="G13" s="2">
        <f t="shared" si="0"/>
        <v>933</v>
      </c>
    </row>
    <row r="14" spans="1:7" ht="15" customHeight="1">
      <c r="A14" s="45"/>
      <c r="B14" s="35" t="s">
        <v>7</v>
      </c>
      <c r="C14" s="36"/>
      <c r="D14" s="2">
        <v>161</v>
      </c>
      <c r="E14" s="2">
        <v>276</v>
      </c>
      <c r="F14" s="2">
        <v>235</v>
      </c>
      <c r="G14" s="2">
        <f aca="true" t="shared" si="1" ref="G14:G25">SUM(E14:F14)</f>
        <v>511</v>
      </c>
    </row>
    <row r="15" spans="1:7" ht="15" customHeight="1">
      <c r="A15" s="45"/>
      <c r="B15" s="35" t="s">
        <v>8</v>
      </c>
      <c r="C15" s="36"/>
      <c r="D15" s="2">
        <v>223</v>
      </c>
      <c r="E15" s="2">
        <v>316</v>
      </c>
      <c r="F15" s="2">
        <v>315</v>
      </c>
      <c r="G15" s="2">
        <f t="shared" si="1"/>
        <v>631</v>
      </c>
    </row>
    <row r="16" spans="1:7" ht="15" customHeight="1">
      <c r="A16" s="45"/>
      <c r="B16" s="35" t="s">
        <v>9</v>
      </c>
      <c r="C16" s="36"/>
      <c r="D16" s="2">
        <v>139</v>
      </c>
      <c r="E16" s="2">
        <v>219</v>
      </c>
      <c r="F16" s="2">
        <v>204</v>
      </c>
      <c r="G16" s="2">
        <f t="shared" si="1"/>
        <v>423</v>
      </c>
    </row>
    <row r="17" spans="1:7" ht="15" customHeight="1">
      <c r="A17" s="45"/>
      <c r="B17" s="35" t="s">
        <v>10</v>
      </c>
      <c r="C17" s="36"/>
      <c r="D17" s="2">
        <v>154</v>
      </c>
      <c r="E17" s="2">
        <v>214</v>
      </c>
      <c r="F17" s="2">
        <v>248</v>
      </c>
      <c r="G17" s="2">
        <f t="shared" si="1"/>
        <v>462</v>
      </c>
    </row>
    <row r="18" spans="1:7" ht="15" customHeight="1">
      <c r="A18" s="45"/>
      <c r="B18" s="35" t="s">
        <v>11</v>
      </c>
      <c r="C18" s="36"/>
      <c r="D18" s="2">
        <v>248</v>
      </c>
      <c r="E18" s="2">
        <v>283</v>
      </c>
      <c r="F18" s="2">
        <v>288</v>
      </c>
      <c r="G18" s="2">
        <f t="shared" si="1"/>
        <v>571</v>
      </c>
    </row>
    <row r="19" spans="1:7" ht="15" customHeight="1">
      <c r="A19" s="45"/>
      <c r="B19" s="35" t="s">
        <v>12</v>
      </c>
      <c r="C19" s="36"/>
      <c r="D19" s="2">
        <v>173</v>
      </c>
      <c r="E19" s="2">
        <v>264</v>
      </c>
      <c r="F19" s="2">
        <v>259</v>
      </c>
      <c r="G19" s="2">
        <f t="shared" si="1"/>
        <v>523</v>
      </c>
    </row>
    <row r="20" spans="1:7" ht="15" customHeight="1">
      <c r="A20" s="45"/>
      <c r="B20" s="35" t="s">
        <v>13</v>
      </c>
      <c r="C20" s="36"/>
      <c r="D20" s="2">
        <f>198-D25</f>
        <v>88</v>
      </c>
      <c r="E20" s="2">
        <f>159-E25</f>
        <v>127</v>
      </c>
      <c r="F20" s="2">
        <f>203-F25</f>
        <v>125</v>
      </c>
      <c r="G20" s="2">
        <f t="shared" si="1"/>
        <v>252</v>
      </c>
    </row>
    <row r="21" spans="1:7" ht="15" customHeight="1">
      <c r="A21" s="45"/>
      <c r="B21" s="35" t="s">
        <v>14</v>
      </c>
      <c r="C21" s="36"/>
      <c r="D21" s="2">
        <v>443</v>
      </c>
      <c r="E21" s="2">
        <v>716</v>
      </c>
      <c r="F21" s="2">
        <v>692</v>
      </c>
      <c r="G21" s="2">
        <f t="shared" si="1"/>
        <v>1408</v>
      </c>
    </row>
    <row r="22" spans="1:7" ht="15" customHeight="1">
      <c r="A22" s="45"/>
      <c r="B22" s="35" t="s">
        <v>15</v>
      </c>
      <c r="C22" s="36"/>
      <c r="D22" s="2">
        <v>325</v>
      </c>
      <c r="E22" s="2">
        <v>477</v>
      </c>
      <c r="F22" s="2">
        <v>533</v>
      </c>
      <c r="G22" s="2">
        <f t="shared" si="1"/>
        <v>1010</v>
      </c>
    </row>
    <row r="23" spans="1:7" ht="15" customHeight="1">
      <c r="A23" s="45"/>
      <c r="B23" s="35" t="s">
        <v>16</v>
      </c>
      <c r="C23" s="36"/>
      <c r="D23" s="2">
        <v>387</v>
      </c>
      <c r="E23" s="2">
        <v>589</v>
      </c>
      <c r="F23" s="2">
        <v>521</v>
      </c>
      <c r="G23" s="2">
        <f t="shared" si="1"/>
        <v>1110</v>
      </c>
    </row>
    <row r="24" spans="1:10" ht="15" customHeight="1">
      <c r="A24" s="45"/>
      <c r="B24" s="35" t="s">
        <v>91</v>
      </c>
      <c r="C24" s="36"/>
      <c r="D24" s="2">
        <v>41</v>
      </c>
      <c r="E24" s="2">
        <v>55</v>
      </c>
      <c r="F24" s="2">
        <v>55</v>
      </c>
      <c r="G24" s="2">
        <f t="shared" si="1"/>
        <v>110</v>
      </c>
      <c r="H24" s="9"/>
      <c r="I24" s="9"/>
      <c r="J24" s="9"/>
    </row>
    <row r="25" spans="1:10" ht="15" customHeight="1">
      <c r="A25" s="45"/>
      <c r="B25" s="35" t="s">
        <v>97</v>
      </c>
      <c r="C25" s="36"/>
      <c r="D25" s="17">
        <v>110</v>
      </c>
      <c r="E25" s="17">
        <v>32</v>
      </c>
      <c r="F25" s="17">
        <v>78</v>
      </c>
      <c r="G25" s="17">
        <f t="shared" si="1"/>
        <v>110</v>
      </c>
      <c r="H25" s="9"/>
      <c r="I25" s="9"/>
      <c r="J25" s="9"/>
    </row>
    <row r="26" spans="1:9" ht="15" customHeight="1" thickBot="1">
      <c r="A26" s="45"/>
      <c r="B26" s="51" t="s">
        <v>87</v>
      </c>
      <c r="C26" s="51"/>
      <c r="D26" s="7">
        <f>SUM(D6:D25)</f>
        <v>4042</v>
      </c>
      <c r="E26" s="7">
        <f>SUM(E6:E25)</f>
        <v>5752</v>
      </c>
      <c r="F26" s="7">
        <f>SUM(F6:F25)</f>
        <v>5829</v>
      </c>
      <c r="G26" s="7">
        <f>SUM(G6:G25)</f>
        <v>11581</v>
      </c>
      <c r="H26" s="9"/>
      <c r="I26" s="9"/>
    </row>
    <row r="27" spans="1:7" ht="15" customHeight="1" thickTop="1">
      <c r="A27" s="46" t="s">
        <v>93</v>
      </c>
      <c r="B27" s="49" t="s">
        <v>17</v>
      </c>
      <c r="C27" s="50"/>
      <c r="D27" s="13">
        <v>257</v>
      </c>
      <c r="E27" s="13">
        <v>412</v>
      </c>
      <c r="F27" s="13">
        <v>376</v>
      </c>
      <c r="G27" s="13">
        <f>SUM(E27:F27)</f>
        <v>788</v>
      </c>
    </row>
    <row r="28" spans="1:7" ht="15" customHeight="1">
      <c r="A28" s="45"/>
      <c r="B28" s="35" t="s">
        <v>18</v>
      </c>
      <c r="C28" s="36"/>
      <c r="D28" s="2">
        <v>105</v>
      </c>
      <c r="E28" s="2">
        <v>151</v>
      </c>
      <c r="F28" s="2">
        <v>126</v>
      </c>
      <c r="G28" s="2">
        <f>SUM(E28:F28)</f>
        <v>277</v>
      </c>
    </row>
    <row r="29" spans="1:7" ht="15" customHeight="1">
      <c r="A29" s="45"/>
      <c r="B29" s="35" t="s">
        <v>19</v>
      </c>
      <c r="C29" s="36"/>
      <c r="D29" s="2">
        <v>60</v>
      </c>
      <c r="E29" s="2">
        <v>90</v>
      </c>
      <c r="F29" s="2">
        <v>87</v>
      </c>
      <c r="G29" s="2">
        <f aca="true" t="shared" si="2" ref="G29:G43">SUM(E29:F29)</f>
        <v>177</v>
      </c>
    </row>
    <row r="30" spans="1:7" ht="15" customHeight="1">
      <c r="A30" s="45"/>
      <c r="B30" s="35" t="s">
        <v>20</v>
      </c>
      <c r="C30" s="36"/>
      <c r="D30" s="2">
        <v>219</v>
      </c>
      <c r="E30" s="2">
        <v>331</v>
      </c>
      <c r="F30" s="2">
        <v>277</v>
      </c>
      <c r="G30" s="2">
        <f t="shared" si="2"/>
        <v>608</v>
      </c>
    </row>
    <row r="31" spans="1:7" ht="15" customHeight="1">
      <c r="A31" s="45"/>
      <c r="B31" s="35" t="s">
        <v>21</v>
      </c>
      <c r="C31" s="36"/>
      <c r="D31" s="2">
        <v>51</v>
      </c>
      <c r="E31" s="2">
        <v>63</v>
      </c>
      <c r="F31" s="2">
        <v>60</v>
      </c>
      <c r="G31" s="2">
        <f t="shared" si="2"/>
        <v>123</v>
      </c>
    </row>
    <row r="32" spans="1:7" ht="15" customHeight="1">
      <c r="A32" s="45"/>
      <c r="B32" s="35" t="s">
        <v>22</v>
      </c>
      <c r="C32" s="36"/>
      <c r="D32" s="2">
        <v>134</v>
      </c>
      <c r="E32" s="2">
        <v>192</v>
      </c>
      <c r="F32" s="2">
        <v>188</v>
      </c>
      <c r="G32" s="2">
        <f t="shared" si="2"/>
        <v>380</v>
      </c>
    </row>
    <row r="33" spans="1:7" ht="15" customHeight="1">
      <c r="A33" s="45"/>
      <c r="B33" s="35" t="s">
        <v>23</v>
      </c>
      <c r="C33" s="36"/>
      <c r="D33" s="2">
        <v>216</v>
      </c>
      <c r="E33" s="2">
        <v>304</v>
      </c>
      <c r="F33" s="2">
        <v>296</v>
      </c>
      <c r="G33" s="2">
        <f t="shared" si="2"/>
        <v>600</v>
      </c>
    </row>
    <row r="34" spans="1:7" ht="15" customHeight="1">
      <c r="A34" s="45"/>
      <c r="B34" s="35" t="s">
        <v>24</v>
      </c>
      <c r="C34" s="36"/>
      <c r="D34" s="2">
        <v>253</v>
      </c>
      <c r="E34" s="2">
        <v>375</v>
      </c>
      <c r="F34" s="2">
        <v>361</v>
      </c>
      <c r="G34" s="2">
        <f t="shared" si="2"/>
        <v>736</v>
      </c>
    </row>
    <row r="35" spans="1:7" ht="15" customHeight="1">
      <c r="A35" s="45"/>
      <c r="B35" s="35" t="s">
        <v>25</v>
      </c>
      <c r="C35" s="36"/>
      <c r="D35" s="2">
        <v>178</v>
      </c>
      <c r="E35" s="2">
        <v>241</v>
      </c>
      <c r="F35" s="2">
        <v>255</v>
      </c>
      <c r="G35" s="2">
        <f t="shared" si="2"/>
        <v>496</v>
      </c>
    </row>
    <row r="36" spans="1:7" ht="15" customHeight="1">
      <c r="A36" s="45"/>
      <c r="B36" s="35" t="s">
        <v>26</v>
      </c>
      <c r="C36" s="36"/>
      <c r="D36" s="2">
        <v>154</v>
      </c>
      <c r="E36" s="2">
        <v>259</v>
      </c>
      <c r="F36" s="2">
        <v>242</v>
      </c>
      <c r="G36" s="2">
        <f t="shared" si="2"/>
        <v>501</v>
      </c>
    </row>
    <row r="37" spans="1:7" ht="15" customHeight="1">
      <c r="A37" s="45"/>
      <c r="B37" s="35" t="s">
        <v>27</v>
      </c>
      <c r="C37" s="36"/>
      <c r="D37" s="2">
        <v>147</v>
      </c>
      <c r="E37" s="2">
        <v>140</v>
      </c>
      <c r="F37" s="2">
        <v>127</v>
      </c>
      <c r="G37" s="2">
        <f t="shared" si="2"/>
        <v>267</v>
      </c>
    </row>
    <row r="38" spans="1:7" ht="15" customHeight="1">
      <c r="A38" s="45"/>
      <c r="B38" s="35" t="s">
        <v>28</v>
      </c>
      <c r="C38" s="36"/>
      <c r="D38" s="2">
        <v>33</v>
      </c>
      <c r="E38" s="2">
        <v>36</v>
      </c>
      <c r="F38" s="2">
        <v>10</v>
      </c>
      <c r="G38" s="2">
        <f t="shared" si="2"/>
        <v>46</v>
      </c>
    </row>
    <row r="39" spans="1:7" ht="15" customHeight="1">
      <c r="A39" s="45"/>
      <c r="B39" s="35" t="s">
        <v>29</v>
      </c>
      <c r="C39" s="36"/>
      <c r="D39" s="2">
        <v>31</v>
      </c>
      <c r="E39" s="2">
        <v>29</v>
      </c>
      <c r="F39" s="2">
        <v>2</v>
      </c>
      <c r="G39" s="2">
        <f t="shared" si="2"/>
        <v>31</v>
      </c>
    </row>
    <row r="40" spans="1:7" ht="15" customHeight="1">
      <c r="A40" s="45"/>
      <c r="B40" s="35" t="s">
        <v>30</v>
      </c>
      <c r="C40" s="36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45"/>
      <c r="B41" s="35" t="s">
        <v>31</v>
      </c>
      <c r="C41" s="36"/>
      <c r="D41" s="2">
        <v>69</v>
      </c>
      <c r="E41" s="2">
        <v>18</v>
      </c>
      <c r="F41" s="2">
        <v>51</v>
      </c>
      <c r="G41" s="2">
        <f t="shared" si="2"/>
        <v>69</v>
      </c>
    </row>
    <row r="42" spans="1:7" ht="15" customHeight="1">
      <c r="A42" s="45"/>
      <c r="B42" s="35" t="s">
        <v>32</v>
      </c>
      <c r="C42" s="36"/>
      <c r="D42" s="2">
        <v>54</v>
      </c>
      <c r="E42" s="2">
        <v>96</v>
      </c>
      <c r="F42" s="2">
        <v>101</v>
      </c>
      <c r="G42" s="2">
        <f t="shared" si="2"/>
        <v>197</v>
      </c>
    </row>
    <row r="43" spans="1:7" ht="15" customHeight="1">
      <c r="A43" s="45"/>
      <c r="B43" s="35" t="s">
        <v>33</v>
      </c>
      <c r="C43" s="36"/>
      <c r="D43" s="2">
        <v>46</v>
      </c>
      <c r="E43" s="2">
        <v>62</v>
      </c>
      <c r="F43" s="2">
        <v>63</v>
      </c>
      <c r="G43" s="2">
        <f t="shared" si="2"/>
        <v>125</v>
      </c>
    </row>
    <row r="44" spans="1:7" ht="15" customHeight="1" thickBot="1">
      <c r="A44" s="47"/>
      <c r="B44" s="51" t="s">
        <v>88</v>
      </c>
      <c r="C44" s="51"/>
      <c r="D44" s="6">
        <f>SUM(D27:D43)</f>
        <v>2007</v>
      </c>
      <c r="E44" s="6">
        <f>SUM(E27:E43)</f>
        <v>2799</v>
      </c>
      <c r="F44" s="6">
        <f>SUM(F27:F43)</f>
        <v>2622</v>
      </c>
      <c r="G44" s="6">
        <f>SUM(G27:G43)</f>
        <v>5421</v>
      </c>
    </row>
    <row r="45" spans="1:7" ht="15" customHeight="1" thickTop="1">
      <c r="A45" s="46" t="s">
        <v>94</v>
      </c>
      <c r="B45" s="52" t="s">
        <v>34</v>
      </c>
      <c r="C45" s="52"/>
      <c r="D45" s="13">
        <v>1027</v>
      </c>
      <c r="E45" s="13">
        <v>1545</v>
      </c>
      <c r="F45" s="13">
        <v>1512</v>
      </c>
      <c r="G45" s="13">
        <f>SUM(E45:F45)</f>
        <v>3057</v>
      </c>
    </row>
    <row r="46" spans="1:7" ht="15" customHeight="1">
      <c r="A46" s="45"/>
      <c r="B46" s="48" t="s">
        <v>35</v>
      </c>
      <c r="C46" s="48"/>
      <c r="D46" s="2">
        <f>183-D62</f>
        <v>112</v>
      </c>
      <c r="E46" s="2">
        <f>167-E62</f>
        <v>151</v>
      </c>
      <c r="F46" s="2">
        <f>197-F62</f>
        <v>142</v>
      </c>
      <c r="G46" s="2">
        <f>SUM(E46:F46)</f>
        <v>293</v>
      </c>
    </row>
    <row r="47" spans="1:7" ht="15" customHeight="1">
      <c r="A47" s="45"/>
      <c r="B47" s="48" t="s">
        <v>36</v>
      </c>
      <c r="C47" s="48"/>
      <c r="D47" s="2">
        <v>331</v>
      </c>
      <c r="E47" s="2">
        <v>461</v>
      </c>
      <c r="F47" s="2">
        <v>437</v>
      </c>
      <c r="G47" s="2">
        <f aca="true" t="shared" si="3" ref="G47:G61">SUM(E47:F47)</f>
        <v>898</v>
      </c>
    </row>
    <row r="48" spans="1:7" ht="15" customHeight="1">
      <c r="A48" s="45"/>
      <c r="B48" s="48" t="s">
        <v>37</v>
      </c>
      <c r="C48" s="48"/>
      <c r="D48" s="2">
        <v>161</v>
      </c>
      <c r="E48" s="2">
        <v>241</v>
      </c>
      <c r="F48" s="2">
        <v>236</v>
      </c>
      <c r="G48" s="2">
        <f t="shared" si="3"/>
        <v>477</v>
      </c>
    </row>
    <row r="49" spans="1:7" ht="15" customHeight="1">
      <c r="A49" s="45"/>
      <c r="B49" s="48" t="s">
        <v>38</v>
      </c>
      <c r="C49" s="48"/>
      <c r="D49" s="2">
        <v>216</v>
      </c>
      <c r="E49" s="2">
        <v>324</v>
      </c>
      <c r="F49" s="2">
        <v>311</v>
      </c>
      <c r="G49" s="2">
        <f t="shared" si="3"/>
        <v>635</v>
      </c>
    </row>
    <row r="50" spans="1:7" ht="15" customHeight="1">
      <c r="A50" s="45"/>
      <c r="B50" s="48" t="s">
        <v>39</v>
      </c>
      <c r="C50" s="48"/>
      <c r="D50" s="2">
        <v>304</v>
      </c>
      <c r="E50" s="2">
        <v>450</v>
      </c>
      <c r="F50" s="2">
        <v>420</v>
      </c>
      <c r="G50" s="2">
        <f t="shared" si="3"/>
        <v>870</v>
      </c>
    </row>
    <row r="51" spans="1:7" ht="15" customHeight="1">
      <c r="A51" s="45"/>
      <c r="B51" s="48" t="s">
        <v>40</v>
      </c>
      <c r="C51" s="48"/>
      <c r="D51" s="2">
        <v>92</v>
      </c>
      <c r="E51" s="2">
        <v>140</v>
      </c>
      <c r="F51" s="2">
        <v>129</v>
      </c>
      <c r="G51" s="2">
        <f t="shared" si="3"/>
        <v>269</v>
      </c>
    </row>
    <row r="52" spans="1:7" ht="15" customHeight="1">
      <c r="A52" s="45"/>
      <c r="B52" s="48" t="s">
        <v>41</v>
      </c>
      <c r="C52" s="48"/>
      <c r="D52" s="2">
        <v>128</v>
      </c>
      <c r="E52" s="2">
        <v>168</v>
      </c>
      <c r="F52" s="2">
        <v>184</v>
      </c>
      <c r="G52" s="2">
        <f t="shared" si="3"/>
        <v>352</v>
      </c>
    </row>
    <row r="53" spans="1:7" ht="15" customHeight="1">
      <c r="A53" s="45"/>
      <c r="B53" s="48" t="s">
        <v>42</v>
      </c>
      <c r="C53" s="48"/>
      <c r="D53" s="2">
        <v>66</v>
      </c>
      <c r="E53" s="2">
        <v>95</v>
      </c>
      <c r="F53" s="2">
        <v>85</v>
      </c>
      <c r="G53" s="2">
        <f t="shared" si="3"/>
        <v>180</v>
      </c>
    </row>
    <row r="54" spans="1:7" ht="15" customHeight="1">
      <c r="A54" s="45"/>
      <c r="B54" s="48" t="s">
        <v>43</v>
      </c>
      <c r="C54" s="48"/>
      <c r="D54" s="2">
        <v>146</v>
      </c>
      <c r="E54" s="2">
        <v>207</v>
      </c>
      <c r="F54" s="2">
        <v>204</v>
      </c>
      <c r="G54" s="2">
        <f t="shared" si="3"/>
        <v>411</v>
      </c>
    </row>
    <row r="55" spans="1:7" ht="15" customHeight="1">
      <c r="A55" s="45"/>
      <c r="B55" s="48" t="s">
        <v>44</v>
      </c>
      <c r="C55" s="48"/>
      <c r="D55" s="2">
        <v>191</v>
      </c>
      <c r="E55" s="2">
        <v>266</v>
      </c>
      <c r="F55" s="2">
        <v>261</v>
      </c>
      <c r="G55" s="2">
        <f t="shared" si="3"/>
        <v>527</v>
      </c>
    </row>
    <row r="56" spans="1:7" ht="15" customHeight="1">
      <c r="A56" s="45"/>
      <c r="B56" s="48" t="s">
        <v>45</v>
      </c>
      <c r="C56" s="48"/>
      <c r="D56" s="2">
        <v>499</v>
      </c>
      <c r="E56" s="2">
        <v>676</v>
      </c>
      <c r="F56" s="2">
        <v>685</v>
      </c>
      <c r="G56" s="2">
        <f t="shared" si="3"/>
        <v>1361</v>
      </c>
    </row>
    <row r="57" spans="1:7" ht="15" customHeight="1">
      <c r="A57" s="45"/>
      <c r="B57" s="48" t="s">
        <v>46</v>
      </c>
      <c r="C57" s="48"/>
      <c r="D57" s="2">
        <v>307</v>
      </c>
      <c r="E57" s="2">
        <v>407</v>
      </c>
      <c r="F57" s="2">
        <v>385</v>
      </c>
      <c r="G57" s="2">
        <f t="shared" si="3"/>
        <v>792</v>
      </c>
    </row>
    <row r="58" spans="1:7" ht="15" customHeight="1">
      <c r="A58" s="45"/>
      <c r="B58" s="48" t="s">
        <v>47</v>
      </c>
      <c r="C58" s="48"/>
      <c r="D58" s="2">
        <v>161</v>
      </c>
      <c r="E58" s="2">
        <v>247</v>
      </c>
      <c r="F58" s="2">
        <v>277</v>
      </c>
      <c r="G58" s="2">
        <f t="shared" si="3"/>
        <v>524</v>
      </c>
    </row>
    <row r="59" spans="1:7" ht="15" customHeight="1">
      <c r="A59" s="45"/>
      <c r="B59" s="48" t="s">
        <v>48</v>
      </c>
      <c r="C59" s="48"/>
      <c r="D59" s="2">
        <v>97</v>
      </c>
      <c r="E59" s="2">
        <v>167</v>
      </c>
      <c r="F59" s="2">
        <v>169</v>
      </c>
      <c r="G59" s="2">
        <f t="shared" si="3"/>
        <v>336</v>
      </c>
    </row>
    <row r="60" spans="1:7" ht="15" customHeight="1">
      <c r="A60" s="45"/>
      <c r="B60" s="48" t="s">
        <v>49</v>
      </c>
      <c r="C60" s="48"/>
      <c r="D60" s="2">
        <v>54</v>
      </c>
      <c r="E60" s="2">
        <v>104</v>
      </c>
      <c r="F60" s="2">
        <v>100</v>
      </c>
      <c r="G60" s="2">
        <f t="shared" si="3"/>
        <v>204</v>
      </c>
    </row>
    <row r="61" spans="1:7" ht="15" customHeight="1">
      <c r="A61" s="45"/>
      <c r="B61" s="48" t="s">
        <v>50</v>
      </c>
      <c r="C61" s="48"/>
      <c r="D61" s="2">
        <v>76</v>
      </c>
      <c r="E61" s="2">
        <v>72</v>
      </c>
      <c r="F61" s="2">
        <v>4</v>
      </c>
      <c r="G61" s="2">
        <f t="shared" si="3"/>
        <v>76</v>
      </c>
    </row>
    <row r="62" spans="1:7" ht="15" customHeight="1">
      <c r="A62" s="45"/>
      <c r="B62" s="48" t="s">
        <v>109</v>
      </c>
      <c r="C62" s="48"/>
      <c r="D62" s="2">
        <v>71</v>
      </c>
      <c r="E62" s="2">
        <v>16</v>
      </c>
      <c r="F62" s="2">
        <v>55</v>
      </c>
      <c r="G62" s="2">
        <f>SUM(E62:F62)</f>
        <v>71</v>
      </c>
    </row>
    <row r="63" spans="1:7" ht="15" customHeight="1" thickBot="1">
      <c r="A63" s="47"/>
      <c r="B63" s="37" t="s">
        <v>89</v>
      </c>
      <c r="C63" s="37"/>
      <c r="D63" s="6">
        <f>SUM(D45:D62)</f>
        <v>4039</v>
      </c>
      <c r="E63" s="6">
        <f>SUM(E45:E62)</f>
        <v>5737</v>
      </c>
      <c r="F63" s="6">
        <f>SUM(F45:F62)</f>
        <v>5596</v>
      </c>
      <c r="G63" s="6">
        <f>SUM(G45:G62)</f>
        <v>11333</v>
      </c>
    </row>
    <row r="64" spans="1:7" ht="15" customHeight="1" thickTop="1">
      <c r="A64" s="46" t="s">
        <v>95</v>
      </c>
      <c r="B64" s="49" t="s">
        <v>51</v>
      </c>
      <c r="C64" s="50"/>
      <c r="D64" s="13">
        <v>65</v>
      </c>
      <c r="E64" s="13">
        <v>96</v>
      </c>
      <c r="F64" s="13">
        <v>87</v>
      </c>
      <c r="G64" s="13">
        <f>SUM(E64:F64)</f>
        <v>183</v>
      </c>
    </row>
    <row r="65" spans="1:7" ht="15" customHeight="1">
      <c r="A65" s="45"/>
      <c r="B65" s="35" t="s">
        <v>52</v>
      </c>
      <c r="C65" s="36"/>
      <c r="D65" s="2">
        <v>105</v>
      </c>
      <c r="E65" s="2">
        <v>152</v>
      </c>
      <c r="F65" s="2">
        <v>150</v>
      </c>
      <c r="G65" s="2">
        <f>SUM(E65:F65)</f>
        <v>302</v>
      </c>
    </row>
    <row r="66" spans="1:7" ht="15" customHeight="1">
      <c r="A66" s="45"/>
      <c r="B66" s="35" t="s">
        <v>53</v>
      </c>
      <c r="C66" s="36"/>
      <c r="D66" s="2">
        <v>113</v>
      </c>
      <c r="E66" s="2">
        <v>173</v>
      </c>
      <c r="F66" s="2">
        <v>179</v>
      </c>
      <c r="G66" s="2">
        <f aca="true" t="shared" si="4" ref="G66:G90">SUM(E66:F66)</f>
        <v>352</v>
      </c>
    </row>
    <row r="67" spans="1:7" ht="15" customHeight="1">
      <c r="A67" s="45"/>
      <c r="B67" s="35" t="s">
        <v>54</v>
      </c>
      <c r="C67" s="36"/>
      <c r="D67" s="2">
        <v>193</v>
      </c>
      <c r="E67" s="2">
        <v>303</v>
      </c>
      <c r="F67" s="2">
        <v>279</v>
      </c>
      <c r="G67" s="2">
        <f t="shared" si="4"/>
        <v>582</v>
      </c>
    </row>
    <row r="68" spans="1:7" ht="15" customHeight="1">
      <c r="A68" s="45"/>
      <c r="B68" s="35" t="s">
        <v>55</v>
      </c>
      <c r="C68" s="36"/>
      <c r="D68" s="2">
        <v>156</v>
      </c>
      <c r="E68" s="2">
        <v>239</v>
      </c>
      <c r="F68" s="2">
        <v>218</v>
      </c>
      <c r="G68" s="2">
        <f t="shared" si="4"/>
        <v>457</v>
      </c>
    </row>
    <row r="69" spans="1:7" ht="15" customHeight="1">
      <c r="A69" s="45"/>
      <c r="B69" s="35" t="s">
        <v>56</v>
      </c>
      <c r="C69" s="36"/>
      <c r="D69" s="2">
        <v>137</v>
      </c>
      <c r="E69" s="2">
        <v>176</v>
      </c>
      <c r="F69" s="2">
        <v>162</v>
      </c>
      <c r="G69" s="2">
        <f t="shared" si="4"/>
        <v>338</v>
      </c>
    </row>
    <row r="70" spans="1:7" ht="15" customHeight="1">
      <c r="A70" s="45"/>
      <c r="B70" s="35" t="s">
        <v>57</v>
      </c>
      <c r="C70" s="36"/>
      <c r="D70" s="2">
        <v>143</v>
      </c>
      <c r="E70" s="2">
        <v>230</v>
      </c>
      <c r="F70" s="2">
        <v>201</v>
      </c>
      <c r="G70" s="2">
        <f t="shared" si="4"/>
        <v>431</v>
      </c>
    </row>
    <row r="71" spans="1:7" ht="15" customHeight="1">
      <c r="A71" s="45"/>
      <c r="B71" s="35" t="s">
        <v>58</v>
      </c>
      <c r="C71" s="36"/>
      <c r="D71" s="2">
        <v>167</v>
      </c>
      <c r="E71" s="2">
        <v>274</v>
      </c>
      <c r="F71" s="2">
        <v>287</v>
      </c>
      <c r="G71" s="2">
        <f t="shared" si="4"/>
        <v>561</v>
      </c>
    </row>
    <row r="72" spans="1:7" ht="15" customHeight="1">
      <c r="A72" s="45"/>
      <c r="B72" s="35" t="s">
        <v>59</v>
      </c>
      <c r="C72" s="36"/>
      <c r="D72" s="2">
        <v>215</v>
      </c>
      <c r="E72" s="2">
        <v>359</v>
      </c>
      <c r="F72" s="2">
        <v>332</v>
      </c>
      <c r="G72" s="2">
        <f t="shared" si="4"/>
        <v>691</v>
      </c>
    </row>
    <row r="73" spans="1:7" ht="15" customHeight="1">
      <c r="A73" s="45"/>
      <c r="B73" s="35" t="s">
        <v>60</v>
      </c>
      <c r="C73" s="36"/>
      <c r="D73" s="2">
        <v>164</v>
      </c>
      <c r="E73" s="2">
        <v>258</v>
      </c>
      <c r="F73" s="2">
        <v>271</v>
      </c>
      <c r="G73" s="2">
        <f t="shared" si="4"/>
        <v>529</v>
      </c>
    </row>
    <row r="74" spans="1:7" ht="15" customHeight="1">
      <c r="A74" s="45"/>
      <c r="B74" s="35" t="s">
        <v>61</v>
      </c>
      <c r="C74" s="36"/>
      <c r="D74" s="2">
        <v>99</v>
      </c>
      <c r="E74" s="2">
        <v>168</v>
      </c>
      <c r="F74" s="2">
        <v>149</v>
      </c>
      <c r="G74" s="2">
        <f t="shared" si="4"/>
        <v>317</v>
      </c>
    </row>
    <row r="75" spans="1:7" ht="15" customHeight="1">
      <c r="A75" s="45"/>
      <c r="B75" s="35" t="s">
        <v>62</v>
      </c>
      <c r="C75" s="36"/>
      <c r="D75" s="2">
        <v>57</v>
      </c>
      <c r="E75" s="2">
        <v>95</v>
      </c>
      <c r="F75" s="2">
        <v>82</v>
      </c>
      <c r="G75" s="2">
        <f t="shared" si="4"/>
        <v>177</v>
      </c>
    </row>
    <row r="76" spans="1:7" ht="15" customHeight="1">
      <c r="A76" s="45"/>
      <c r="B76" s="35" t="s">
        <v>63</v>
      </c>
      <c r="C76" s="36"/>
      <c r="D76" s="2">
        <v>120</v>
      </c>
      <c r="E76" s="2">
        <v>184</v>
      </c>
      <c r="F76" s="2">
        <v>177</v>
      </c>
      <c r="G76" s="2">
        <f t="shared" si="4"/>
        <v>361</v>
      </c>
    </row>
    <row r="77" spans="1:7" ht="15" customHeight="1">
      <c r="A77" s="45"/>
      <c r="B77" s="35" t="s">
        <v>64</v>
      </c>
      <c r="C77" s="36"/>
      <c r="D77" s="2">
        <v>304</v>
      </c>
      <c r="E77" s="2">
        <v>475</v>
      </c>
      <c r="F77" s="2">
        <v>486</v>
      </c>
      <c r="G77" s="2">
        <f t="shared" si="4"/>
        <v>961</v>
      </c>
    </row>
    <row r="78" spans="1:7" ht="15" customHeight="1">
      <c r="A78" s="45"/>
      <c r="B78" s="35" t="s">
        <v>65</v>
      </c>
      <c r="C78" s="36"/>
      <c r="D78" s="2">
        <v>680</v>
      </c>
      <c r="E78" s="2">
        <v>981</v>
      </c>
      <c r="F78" s="2">
        <v>1021</v>
      </c>
      <c r="G78" s="2">
        <f t="shared" si="4"/>
        <v>2002</v>
      </c>
    </row>
    <row r="79" spans="1:7" ht="15" customHeight="1">
      <c r="A79" s="45"/>
      <c r="B79" s="35" t="s">
        <v>66</v>
      </c>
      <c r="C79" s="36"/>
      <c r="D79" s="2">
        <v>207</v>
      </c>
      <c r="E79" s="2">
        <v>344</v>
      </c>
      <c r="F79" s="2">
        <v>322</v>
      </c>
      <c r="G79" s="2">
        <f t="shared" si="4"/>
        <v>666</v>
      </c>
    </row>
    <row r="80" spans="1:7" ht="15" customHeight="1">
      <c r="A80" s="45"/>
      <c r="B80" s="35" t="s">
        <v>67</v>
      </c>
      <c r="C80" s="36"/>
      <c r="D80" s="2">
        <v>137</v>
      </c>
      <c r="E80" s="2">
        <v>203</v>
      </c>
      <c r="F80" s="2">
        <v>194</v>
      </c>
      <c r="G80" s="2">
        <f t="shared" si="4"/>
        <v>397</v>
      </c>
    </row>
    <row r="81" spans="1:7" ht="15" customHeight="1">
      <c r="A81" s="45"/>
      <c r="B81" s="35" t="s">
        <v>68</v>
      </c>
      <c r="C81" s="36"/>
      <c r="D81" s="2">
        <v>278</v>
      </c>
      <c r="E81" s="2">
        <v>466</v>
      </c>
      <c r="F81" s="2">
        <v>431</v>
      </c>
      <c r="G81" s="2">
        <f t="shared" si="4"/>
        <v>897</v>
      </c>
    </row>
    <row r="82" spans="1:7" ht="15" customHeight="1">
      <c r="A82" s="45"/>
      <c r="B82" s="35" t="s">
        <v>69</v>
      </c>
      <c r="C82" s="36"/>
      <c r="D82" s="2">
        <v>101</v>
      </c>
      <c r="E82" s="2">
        <v>163</v>
      </c>
      <c r="F82" s="2">
        <v>154</v>
      </c>
      <c r="G82" s="2">
        <f t="shared" si="4"/>
        <v>317</v>
      </c>
    </row>
    <row r="83" spans="1:7" ht="15" customHeight="1">
      <c r="A83" s="45"/>
      <c r="B83" s="35" t="s">
        <v>70</v>
      </c>
      <c r="C83" s="36"/>
      <c r="D83" s="2">
        <v>79</v>
      </c>
      <c r="E83" s="2">
        <v>125</v>
      </c>
      <c r="F83" s="2">
        <v>129</v>
      </c>
      <c r="G83" s="2">
        <f t="shared" si="4"/>
        <v>254</v>
      </c>
    </row>
    <row r="84" spans="1:7" ht="15" customHeight="1">
      <c r="A84" s="45"/>
      <c r="B84" s="35" t="s">
        <v>71</v>
      </c>
      <c r="C84" s="36"/>
      <c r="D84" s="2">
        <v>121</v>
      </c>
      <c r="E84" s="2">
        <v>202</v>
      </c>
      <c r="F84" s="2">
        <v>218</v>
      </c>
      <c r="G84" s="2">
        <f t="shared" si="4"/>
        <v>420</v>
      </c>
    </row>
    <row r="85" spans="1:7" ht="15" customHeight="1">
      <c r="A85" s="45"/>
      <c r="B85" s="35" t="s">
        <v>72</v>
      </c>
      <c r="C85" s="36"/>
      <c r="D85" s="2">
        <v>71</v>
      </c>
      <c r="E85" s="2">
        <v>116</v>
      </c>
      <c r="F85" s="2">
        <v>133</v>
      </c>
      <c r="G85" s="2">
        <f t="shared" si="4"/>
        <v>249</v>
      </c>
    </row>
    <row r="86" spans="1:7" ht="15" customHeight="1">
      <c r="A86" s="45"/>
      <c r="B86" s="35" t="s">
        <v>73</v>
      </c>
      <c r="C86" s="36"/>
      <c r="D86" s="2">
        <v>144</v>
      </c>
      <c r="E86" s="2">
        <v>255</v>
      </c>
      <c r="F86" s="2">
        <v>275</v>
      </c>
      <c r="G86" s="2">
        <f t="shared" si="4"/>
        <v>530</v>
      </c>
    </row>
    <row r="87" spans="1:7" ht="15" customHeight="1">
      <c r="A87" s="45"/>
      <c r="B87" s="35" t="s">
        <v>74</v>
      </c>
      <c r="C87" s="36"/>
      <c r="D87" s="2">
        <v>84</v>
      </c>
      <c r="E87" s="2">
        <v>151</v>
      </c>
      <c r="F87" s="2">
        <v>153</v>
      </c>
      <c r="G87" s="2">
        <f t="shared" si="4"/>
        <v>304</v>
      </c>
    </row>
    <row r="88" spans="1:7" ht="15" customHeight="1">
      <c r="A88" s="45"/>
      <c r="B88" s="35" t="s">
        <v>75</v>
      </c>
      <c r="C88" s="36"/>
      <c r="D88" s="2">
        <v>56</v>
      </c>
      <c r="E88" s="2">
        <v>25</v>
      </c>
      <c r="F88" s="2">
        <v>31</v>
      </c>
      <c r="G88" s="2">
        <f t="shared" si="4"/>
        <v>56</v>
      </c>
    </row>
    <row r="89" spans="1:7" ht="15" customHeight="1">
      <c r="A89" s="45"/>
      <c r="B89" s="35" t="s">
        <v>76</v>
      </c>
      <c r="C89" s="36"/>
      <c r="D89" s="2">
        <v>103</v>
      </c>
      <c r="E89" s="2">
        <v>38</v>
      </c>
      <c r="F89" s="2">
        <v>65</v>
      </c>
      <c r="G89" s="2">
        <f t="shared" si="4"/>
        <v>103</v>
      </c>
    </row>
    <row r="90" spans="1:7" ht="15" customHeight="1">
      <c r="A90" s="45"/>
      <c r="B90" s="35" t="s">
        <v>77</v>
      </c>
      <c r="C90" s="36"/>
      <c r="D90" s="2">
        <v>52</v>
      </c>
      <c r="E90" s="2">
        <v>31</v>
      </c>
      <c r="F90" s="2">
        <v>21</v>
      </c>
      <c r="G90" s="2">
        <f t="shared" si="4"/>
        <v>52</v>
      </c>
    </row>
    <row r="91" spans="1:7" ht="15" customHeight="1" thickBot="1">
      <c r="A91" s="47"/>
      <c r="B91" s="37" t="s">
        <v>90</v>
      </c>
      <c r="C91" s="37"/>
      <c r="D91" s="6">
        <f>SUM(D64:D90)</f>
        <v>4151</v>
      </c>
      <c r="E91" s="6">
        <f>SUM(E64:E90)</f>
        <v>6282</v>
      </c>
      <c r="F91" s="6">
        <f>SUM(F64:F90)</f>
        <v>6207</v>
      </c>
      <c r="G91" s="6">
        <f>SUM(G64:G90)</f>
        <v>12489</v>
      </c>
    </row>
    <row r="92" spans="1:9" ht="15" customHeight="1" thickBot="1" thickTop="1">
      <c r="A92" s="10"/>
      <c r="B92" s="38" t="s">
        <v>96</v>
      </c>
      <c r="C92" s="39"/>
      <c r="D92" s="8">
        <f>SUM(D6:D25,D27:D43,D45:D62,D64:D90)</f>
        <v>14239</v>
      </c>
      <c r="E92" s="8">
        <f>SUM(E6:E25,E27:E43,E45:E62,E64:E90)</f>
        <v>20570</v>
      </c>
      <c r="F92" s="8">
        <f>SUM(F6:F25,F27:F43,F45:F62,F64:F90)</f>
        <v>20254</v>
      </c>
      <c r="G92" s="8">
        <f>SUM(G6:G25,G27:G43,G45:G62,G64:G90)</f>
        <v>40824</v>
      </c>
      <c r="H92" s="9"/>
      <c r="I92" s="9"/>
    </row>
    <row r="93" spans="4:7" ht="15" customHeight="1" thickTop="1">
      <c r="D93" s="9"/>
      <c r="E93" s="9"/>
      <c r="F93" s="9"/>
      <c r="G93" s="9"/>
    </row>
    <row r="94" spans="4:7" ht="15" customHeight="1">
      <c r="D94" s="9"/>
      <c r="E94" s="9"/>
      <c r="F94" s="9"/>
      <c r="G94" s="9"/>
    </row>
    <row r="95" ht="15" customHeight="1"/>
    <row r="96" spans="2:7" ht="15" customHeight="1">
      <c r="B96" s="59" t="s">
        <v>105</v>
      </c>
      <c r="C96" s="59"/>
      <c r="D96" s="59"/>
      <c r="E96" s="59"/>
      <c r="F96" s="59"/>
      <c r="G96" s="59"/>
    </row>
    <row r="97" spans="2:7" ht="15" customHeight="1">
      <c r="B97" s="60"/>
      <c r="C97" s="60"/>
      <c r="D97" s="60"/>
      <c r="E97" s="60"/>
      <c r="F97" s="60"/>
      <c r="G97" s="60"/>
    </row>
    <row r="98" spans="1:7" ht="15" customHeight="1">
      <c r="A98" s="20"/>
      <c r="B98" s="40" t="s">
        <v>98</v>
      </c>
      <c r="C98" s="41"/>
      <c r="D98" s="42"/>
      <c r="E98" s="19" t="s">
        <v>80</v>
      </c>
      <c r="F98" s="19" t="s">
        <v>81</v>
      </c>
      <c r="G98" s="19" t="s">
        <v>82</v>
      </c>
    </row>
    <row r="99" spans="1:7" ht="15" customHeight="1">
      <c r="A99" s="21"/>
      <c r="B99" s="43" t="s">
        <v>99</v>
      </c>
      <c r="C99" s="43"/>
      <c r="D99" s="18">
        <v>18</v>
      </c>
      <c r="E99" s="25"/>
      <c r="F99" s="25"/>
      <c r="G99" s="25"/>
    </row>
    <row r="100" spans="1:7" ht="15" customHeight="1" thickBot="1">
      <c r="A100" s="21"/>
      <c r="B100" s="33" t="s">
        <v>100</v>
      </c>
      <c r="C100" s="33"/>
      <c r="D100" s="11">
        <v>60</v>
      </c>
      <c r="E100" s="62"/>
      <c r="F100" s="62"/>
      <c r="G100" s="62"/>
    </row>
    <row r="101" spans="1:7" ht="15" customHeight="1" thickBot="1" thickTop="1">
      <c r="A101" s="12"/>
      <c r="B101" s="61" t="s">
        <v>83</v>
      </c>
      <c r="C101" s="61"/>
      <c r="D101" s="12">
        <f>SUM(D99:D100)</f>
        <v>78</v>
      </c>
      <c r="E101" s="12">
        <v>39</v>
      </c>
      <c r="F101" s="12">
        <v>58</v>
      </c>
      <c r="G101" s="12">
        <f>SUM(E101:F101)</f>
        <v>97</v>
      </c>
    </row>
    <row r="102" ht="14.25" thickTop="1"/>
  </sheetData>
  <sheetProtection sheet="1"/>
  <mergeCells count="104"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27:A4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A45:A6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A9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101:C101"/>
    <mergeCell ref="B91:C91"/>
    <mergeCell ref="B92:C92"/>
    <mergeCell ref="B96:G97"/>
    <mergeCell ref="B98:D98"/>
    <mergeCell ref="B99:C99"/>
    <mergeCell ref="E99:E100"/>
    <mergeCell ref="F99:F100"/>
    <mergeCell ref="G99:G100"/>
    <mergeCell ref="B100:C10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6.25390625" style="3" customWidth="1"/>
    <col min="2" max="2" width="11.75390625" style="3" customWidth="1"/>
    <col min="3" max="3" width="17.50390625" style="3" customWidth="1"/>
    <col min="4" max="4" width="11.375" style="3" customWidth="1"/>
    <col min="5" max="5" width="11.00390625" style="3" customWidth="1"/>
    <col min="6" max="6" width="11.50390625" style="3" customWidth="1"/>
    <col min="7" max="7" width="15.00390625" style="3" customWidth="1"/>
    <col min="8" max="16384" width="9.00390625" style="3" customWidth="1"/>
  </cols>
  <sheetData>
    <row r="1" spans="6:7" ht="13.5">
      <c r="F1" s="54" t="s">
        <v>112</v>
      </c>
      <c r="G1" s="55"/>
    </row>
    <row r="2" spans="1:7" ht="13.5" customHeight="1">
      <c r="A2" s="56" t="s">
        <v>86</v>
      </c>
      <c r="B2" s="56"/>
      <c r="C2" s="56"/>
      <c r="D2" s="56"/>
      <c r="E2" s="56"/>
      <c r="F2" s="56"/>
      <c r="G2" s="56"/>
    </row>
    <row r="3" spans="1:7" ht="13.5" customHeight="1">
      <c r="A3" s="56"/>
      <c r="B3" s="56"/>
      <c r="C3" s="56"/>
      <c r="D3" s="56"/>
      <c r="E3" s="56"/>
      <c r="F3" s="56"/>
      <c r="G3" s="56"/>
    </row>
    <row r="4" spans="2:7" ht="16.5" customHeight="1">
      <c r="B4" s="57"/>
      <c r="C4" s="57"/>
      <c r="D4" s="4"/>
      <c r="E4" s="58" t="s">
        <v>85</v>
      </c>
      <c r="F4" s="58"/>
      <c r="G4" s="58"/>
    </row>
    <row r="5" spans="1:7" ht="15" customHeight="1">
      <c r="A5" s="5"/>
      <c r="B5" s="53" t="s">
        <v>78</v>
      </c>
      <c r="C5" s="53"/>
      <c r="D5" s="1" t="s">
        <v>79</v>
      </c>
      <c r="E5" s="1" t="s">
        <v>80</v>
      </c>
      <c r="F5" s="1" t="s">
        <v>81</v>
      </c>
      <c r="G5" s="1" t="s">
        <v>82</v>
      </c>
    </row>
    <row r="6" spans="1:7" ht="15" customHeight="1">
      <c r="A6" s="44" t="s">
        <v>92</v>
      </c>
      <c r="B6" s="35" t="s">
        <v>101</v>
      </c>
      <c r="C6" s="36"/>
      <c r="D6" s="2">
        <v>455</v>
      </c>
      <c r="E6" s="2">
        <v>689</v>
      </c>
      <c r="F6" s="2">
        <v>707</v>
      </c>
      <c r="G6" s="2">
        <f aca="true" t="shared" si="0" ref="G6:G13">SUM(E6:F6)</f>
        <v>1396</v>
      </c>
    </row>
    <row r="7" spans="1:7" ht="15" customHeight="1">
      <c r="A7" s="45"/>
      <c r="B7" s="35" t="s">
        <v>0</v>
      </c>
      <c r="C7" s="36"/>
      <c r="D7" s="2">
        <v>137</v>
      </c>
      <c r="E7" s="2">
        <v>186</v>
      </c>
      <c r="F7" s="2">
        <v>187</v>
      </c>
      <c r="G7" s="2">
        <f t="shared" si="0"/>
        <v>373</v>
      </c>
    </row>
    <row r="8" spans="1:9" ht="15" customHeight="1">
      <c r="A8" s="45"/>
      <c r="B8" s="35" t="s">
        <v>1</v>
      </c>
      <c r="C8" s="36"/>
      <c r="D8" s="2">
        <v>89</v>
      </c>
      <c r="E8" s="2">
        <v>110</v>
      </c>
      <c r="F8" s="2">
        <v>117</v>
      </c>
      <c r="G8" s="2">
        <f t="shared" si="0"/>
        <v>227</v>
      </c>
      <c r="H8" s="14"/>
      <c r="I8" s="14"/>
    </row>
    <row r="9" spans="1:9" ht="15" customHeight="1">
      <c r="A9" s="45"/>
      <c r="B9" s="35" t="s">
        <v>2</v>
      </c>
      <c r="C9" s="36"/>
      <c r="D9" s="2">
        <v>309</v>
      </c>
      <c r="E9" s="2">
        <v>408</v>
      </c>
      <c r="F9" s="2">
        <v>459</v>
      </c>
      <c r="G9" s="2">
        <f t="shared" si="0"/>
        <v>867</v>
      </c>
      <c r="H9" s="14"/>
      <c r="I9" s="14"/>
    </row>
    <row r="10" spans="1:9" ht="15" customHeight="1">
      <c r="A10" s="45"/>
      <c r="B10" s="35" t="s">
        <v>3</v>
      </c>
      <c r="C10" s="36"/>
      <c r="D10" s="2">
        <v>80</v>
      </c>
      <c r="E10" s="2">
        <v>100</v>
      </c>
      <c r="F10" s="2">
        <v>104</v>
      </c>
      <c r="G10" s="2">
        <f t="shared" si="0"/>
        <v>204</v>
      </c>
      <c r="H10" s="16"/>
      <c r="I10" s="16"/>
    </row>
    <row r="11" spans="1:9" ht="15" customHeight="1">
      <c r="A11" s="45"/>
      <c r="B11" s="35" t="s">
        <v>4</v>
      </c>
      <c r="C11" s="36"/>
      <c r="D11" s="2">
        <v>80</v>
      </c>
      <c r="E11" s="2">
        <v>109</v>
      </c>
      <c r="F11" s="2">
        <v>102</v>
      </c>
      <c r="G11" s="2">
        <f t="shared" si="0"/>
        <v>211</v>
      </c>
      <c r="H11" s="15"/>
      <c r="I11" s="15"/>
    </row>
    <row r="12" spans="1:9" ht="15" customHeight="1">
      <c r="A12" s="45"/>
      <c r="B12" s="35" t="s">
        <v>5</v>
      </c>
      <c r="C12" s="36"/>
      <c r="D12" s="2">
        <v>82</v>
      </c>
      <c r="E12" s="2">
        <v>125</v>
      </c>
      <c r="F12" s="2">
        <v>131</v>
      </c>
      <c r="G12" s="2">
        <f t="shared" si="0"/>
        <v>256</v>
      </c>
      <c r="H12" s="15"/>
      <c r="I12" s="15"/>
    </row>
    <row r="13" spans="1:7" ht="15" customHeight="1">
      <c r="A13" s="45"/>
      <c r="B13" s="35" t="s">
        <v>6</v>
      </c>
      <c r="C13" s="36"/>
      <c r="D13" s="2">
        <v>322</v>
      </c>
      <c r="E13" s="2">
        <v>462</v>
      </c>
      <c r="F13" s="2">
        <v>463</v>
      </c>
      <c r="G13" s="2">
        <f t="shared" si="0"/>
        <v>925</v>
      </c>
    </row>
    <row r="14" spans="1:7" ht="15" customHeight="1">
      <c r="A14" s="45"/>
      <c r="B14" s="35" t="s">
        <v>7</v>
      </c>
      <c r="C14" s="36"/>
      <c r="D14" s="2">
        <v>162</v>
      </c>
      <c r="E14" s="2">
        <v>278</v>
      </c>
      <c r="F14" s="2">
        <v>237</v>
      </c>
      <c r="G14" s="2">
        <f aca="true" t="shared" si="1" ref="G14:G25">SUM(E14:F14)</f>
        <v>515</v>
      </c>
    </row>
    <row r="15" spans="1:7" ht="15" customHeight="1">
      <c r="A15" s="45"/>
      <c r="B15" s="35" t="s">
        <v>8</v>
      </c>
      <c r="C15" s="36"/>
      <c r="D15" s="2">
        <v>224</v>
      </c>
      <c r="E15" s="2">
        <v>315</v>
      </c>
      <c r="F15" s="2">
        <v>314</v>
      </c>
      <c r="G15" s="2">
        <f t="shared" si="1"/>
        <v>629</v>
      </c>
    </row>
    <row r="16" spans="1:7" ht="15" customHeight="1">
      <c r="A16" s="45"/>
      <c r="B16" s="35" t="s">
        <v>9</v>
      </c>
      <c r="C16" s="36"/>
      <c r="D16" s="2">
        <v>138</v>
      </c>
      <c r="E16" s="2">
        <v>219</v>
      </c>
      <c r="F16" s="2">
        <v>203</v>
      </c>
      <c r="G16" s="2">
        <f t="shared" si="1"/>
        <v>422</v>
      </c>
    </row>
    <row r="17" spans="1:7" ht="15" customHeight="1">
      <c r="A17" s="45"/>
      <c r="B17" s="35" t="s">
        <v>10</v>
      </c>
      <c r="C17" s="36"/>
      <c r="D17" s="2">
        <v>155</v>
      </c>
      <c r="E17" s="2">
        <v>216</v>
      </c>
      <c r="F17" s="2">
        <v>249</v>
      </c>
      <c r="G17" s="2">
        <f t="shared" si="1"/>
        <v>465</v>
      </c>
    </row>
    <row r="18" spans="1:7" ht="15" customHeight="1">
      <c r="A18" s="45"/>
      <c r="B18" s="35" t="s">
        <v>11</v>
      </c>
      <c r="C18" s="36"/>
      <c r="D18" s="2">
        <v>246</v>
      </c>
      <c r="E18" s="2">
        <v>280</v>
      </c>
      <c r="F18" s="2">
        <v>287</v>
      </c>
      <c r="G18" s="2">
        <f t="shared" si="1"/>
        <v>567</v>
      </c>
    </row>
    <row r="19" spans="1:7" ht="15" customHeight="1">
      <c r="A19" s="45"/>
      <c r="B19" s="35" t="s">
        <v>12</v>
      </c>
      <c r="C19" s="36"/>
      <c r="D19" s="2">
        <v>175</v>
      </c>
      <c r="E19" s="2">
        <v>265</v>
      </c>
      <c r="F19" s="2">
        <v>260</v>
      </c>
      <c r="G19" s="2">
        <f t="shared" si="1"/>
        <v>525</v>
      </c>
    </row>
    <row r="20" spans="1:7" ht="15" customHeight="1">
      <c r="A20" s="45"/>
      <c r="B20" s="35" t="s">
        <v>13</v>
      </c>
      <c r="C20" s="36"/>
      <c r="D20" s="2">
        <f>198-D25</f>
        <v>88</v>
      </c>
      <c r="E20" s="2">
        <f>159-E25</f>
        <v>128</v>
      </c>
      <c r="F20" s="2">
        <f>203-F25</f>
        <v>124</v>
      </c>
      <c r="G20" s="2">
        <f t="shared" si="1"/>
        <v>252</v>
      </c>
    </row>
    <row r="21" spans="1:7" ht="15" customHeight="1">
      <c r="A21" s="45"/>
      <c r="B21" s="35" t="s">
        <v>14</v>
      </c>
      <c r="C21" s="36"/>
      <c r="D21" s="2">
        <v>438</v>
      </c>
      <c r="E21" s="2">
        <v>713</v>
      </c>
      <c r="F21" s="2">
        <v>683</v>
      </c>
      <c r="G21" s="2">
        <f t="shared" si="1"/>
        <v>1396</v>
      </c>
    </row>
    <row r="22" spans="1:7" ht="15" customHeight="1">
      <c r="A22" s="45"/>
      <c r="B22" s="35" t="s">
        <v>15</v>
      </c>
      <c r="C22" s="36"/>
      <c r="D22" s="2">
        <v>324</v>
      </c>
      <c r="E22" s="2">
        <v>475</v>
      </c>
      <c r="F22" s="2">
        <v>535</v>
      </c>
      <c r="G22" s="2">
        <f t="shared" si="1"/>
        <v>1010</v>
      </c>
    </row>
    <row r="23" spans="1:7" ht="15" customHeight="1">
      <c r="A23" s="45"/>
      <c r="B23" s="35" t="s">
        <v>16</v>
      </c>
      <c r="C23" s="36"/>
      <c r="D23" s="2">
        <v>388</v>
      </c>
      <c r="E23" s="2">
        <v>587</v>
      </c>
      <c r="F23" s="2">
        <v>519</v>
      </c>
      <c r="G23" s="2">
        <f t="shared" si="1"/>
        <v>1106</v>
      </c>
    </row>
    <row r="24" spans="1:10" ht="15" customHeight="1">
      <c r="A24" s="45"/>
      <c r="B24" s="35" t="s">
        <v>91</v>
      </c>
      <c r="C24" s="36"/>
      <c r="D24" s="2">
        <v>41</v>
      </c>
      <c r="E24" s="2">
        <v>55</v>
      </c>
      <c r="F24" s="2">
        <v>55</v>
      </c>
      <c r="G24" s="2">
        <f t="shared" si="1"/>
        <v>110</v>
      </c>
      <c r="H24" s="9"/>
      <c r="I24" s="9"/>
      <c r="J24" s="9"/>
    </row>
    <row r="25" spans="1:10" ht="15" customHeight="1">
      <c r="A25" s="45"/>
      <c r="B25" s="35" t="s">
        <v>97</v>
      </c>
      <c r="C25" s="36"/>
      <c r="D25" s="17">
        <v>110</v>
      </c>
      <c r="E25" s="17">
        <v>31</v>
      </c>
      <c r="F25" s="17">
        <v>79</v>
      </c>
      <c r="G25" s="17">
        <f t="shared" si="1"/>
        <v>110</v>
      </c>
      <c r="H25" s="9"/>
      <c r="I25" s="9"/>
      <c r="J25" s="9"/>
    </row>
    <row r="26" spans="1:9" ht="15" customHeight="1" thickBot="1">
      <c r="A26" s="45"/>
      <c r="B26" s="51" t="s">
        <v>87</v>
      </c>
      <c r="C26" s="51"/>
      <c r="D26" s="7">
        <f>SUM(D6:D25)</f>
        <v>4043</v>
      </c>
      <c r="E26" s="7">
        <f>SUM(E6:E25)</f>
        <v>5751</v>
      </c>
      <c r="F26" s="7">
        <f>SUM(F6:F25)</f>
        <v>5815</v>
      </c>
      <c r="G26" s="7">
        <f>SUM(G6:G25)</f>
        <v>11566</v>
      </c>
      <c r="H26" s="9"/>
      <c r="I26" s="9"/>
    </row>
    <row r="27" spans="1:7" ht="15" customHeight="1" thickTop="1">
      <c r="A27" s="46" t="s">
        <v>93</v>
      </c>
      <c r="B27" s="49" t="s">
        <v>17</v>
      </c>
      <c r="C27" s="50"/>
      <c r="D27" s="13">
        <v>258</v>
      </c>
      <c r="E27" s="13">
        <v>408</v>
      </c>
      <c r="F27" s="13">
        <v>374</v>
      </c>
      <c r="G27" s="13">
        <f>SUM(E27:F27)</f>
        <v>782</v>
      </c>
    </row>
    <row r="28" spans="1:7" ht="15" customHeight="1">
      <c r="A28" s="45"/>
      <c r="B28" s="35" t="s">
        <v>18</v>
      </c>
      <c r="C28" s="36"/>
      <c r="D28" s="2">
        <v>105</v>
      </c>
      <c r="E28" s="2">
        <v>152</v>
      </c>
      <c r="F28" s="2">
        <v>125</v>
      </c>
      <c r="G28" s="2">
        <f>SUM(E28:F28)</f>
        <v>277</v>
      </c>
    </row>
    <row r="29" spans="1:7" ht="15" customHeight="1">
      <c r="A29" s="45"/>
      <c r="B29" s="35" t="s">
        <v>19</v>
      </c>
      <c r="C29" s="36"/>
      <c r="D29" s="2">
        <v>60</v>
      </c>
      <c r="E29" s="2">
        <v>93</v>
      </c>
      <c r="F29" s="2">
        <v>90</v>
      </c>
      <c r="G29" s="2">
        <f aca="true" t="shared" si="2" ref="G29:G43">SUM(E29:F29)</f>
        <v>183</v>
      </c>
    </row>
    <row r="30" spans="1:7" ht="15" customHeight="1">
      <c r="A30" s="45"/>
      <c r="B30" s="35" t="s">
        <v>20</v>
      </c>
      <c r="C30" s="36"/>
      <c r="D30" s="2">
        <v>220</v>
      </c>
      <c r="E30" s="2">
        <v>334</v>
      </c>
      <c r="F30" s="2">
        <v>279</v>
      </c>
      <c r="G30" s="2">
        <f t="shared" si="2"/>
        <v>613</v>
      </c>
    </row>
    <row r="31" spans="1:7" ht="15" customHeight="1">
      <c r="A31" s="45"/>
      <c r="B31" s="35" t="s">
        <v>21</v>
      </c>
      <c r="C31" s="36"/>
      <c r="D31" s="2">
        <v>51</v>
      </c>
      <c r="E31" s="2">
        <v>63</v>
      </c>
      <c r="F31" s="2">
        <v>60</v>
      </c>
      <c r="G31" s="2">
        <f t="shared" si="2"/>
        <v>123</v>
      </c>
    </row>
    <row r="32" spans="1:7" ht="15" customHeight="1">
      <c r="A32" s="45"/>
      <c r="B32" s="35" t="s">
        <v>22</v>
      </c>
      <c r="C32" s="36"/>
      <c r="D32" s="2">
        <v>134</v>
      </c>
      <c r="E32" s="2">
        <v>192</v>
      </c>
      <c r="F32" s="2">
        <v>192</v>
      </c>
      <c r="G32" s="2">
        <f t="shared" si="2"/>
        <v>384</v>
      </c>
    </row>
    <row r="33" spans="1:7" ht="15" customHeight="1">
      <c r="A33" s="45"/>
      <c r="B33" s="35" t="s">
        <v>23</v>
      </c>
      <c r="C33" s="36"/>
      <c r="D33" s="2">
        <v>214</v>
      </c>
      <c r="E33" s="2">
        <v>302</v>
      </c>
      <c r="F33" s="2">
        <v>295</v>
      </c>
      <c r="G33" s="2">
        <f t="shared" si="2"/>
        <v>597</v>
      </c>
    </row>
    <row r="34" spans="1:7" ht="15" customHeight="1">
      <c r="A34" s="45"/>
      <c r="B34" s="35" t="s">
        <v>24</v>
      </c>
      <c r="C34" s="36"/>
      <c r="D34" s="2">
        <v>252</v>
      </c>
      <c r="E34" s="2">
        <v>370</v>
      </c>
      <c r="F34" s="2">
        <v>356</v>
      </c>
      <c r="G34" s="2">
        <f t="shared" si="2"/>
        <v>726</v>
      </c>
    </row>
    <row r="35" spans="1:7" ht="15" customHeight="1">
      <c r="A35" s="45"/>
      <c r="B35" s="35" t="s">
        <v>25</v>
      </c>
      <c r="C35" s="36"/>
      <c r="D35" s="2">
        <v>178</v>
      </c>
      <c r="E35" s="2">
        <v>242</v>
      </c>
      <c r="F35" s="2">
        <v>253</v>
      </c>
      <c r="G35" s="2">
        <f t="shared" si="2"/>
        <v>495</v>
      </c>
    </row>
    <row r="36" spans="1:7" ht="15" customHeight="1">
      <c r="A36" s="45"/>
      <c r="B36" s="35" t="s">
        <v>26</v>
      </c>
      <c r="C36" s="36"/>
      <c r="D36" s="2">
        <v>153</v>
      </c>
      <c r="E36" s="2">
        <v>256</v>
      </c>
      <c r="F36" s="2">
        <v>243</v>
      </c>
      <c r="G36" s="2">
        <f t="shared" si="2"/>
        <v>499</v>
      </c>
    </row>
    <row r="37" spans="1:7" ht="15" customHeight="1">
      <c r="A37" s="45"/>
      <c r="B37" s="35" t="s">
        <v>27</v>
      </c>
      <c r="C37" s="36"/>
      <c r="D37" s="2">
        <v>147</v>
      </c>
      <c r="E37" s="2">
        <v>140</v>
      </c>
      <c r="F37" s="2">
        <v>128</v>
      </c>
      <c r="G37" s="2">
        <f t="shared" si="2"/>
        <v>268</v>
      </c>
    </row>
    <row r="38" spans="1:7" ht="15" customHeight="1">
      <c r="A38" s="45"/>
      <c r="B38" s="35" t="s">
        <v>28</v>
      </c>
      <c r="C38" s="36"/>
      <c r="D38" s="2">
        <v>33</v>
      </c>
      <c r="E38" s="2">
        <v>36</v>
      </c>
      <c r="F38" s="2">
        <v>10</v>
      </c>
      <c r="G38" s="2">
        <f t="shared" si="2"/>
        <v>46</v>
      </c>
    </row>
    <row r="39" spans="1:7" ht="15" customHeight="1">
      <c r="A39" s="45"/>
      <c r="B39" s="35" t="s">
        <v>29</v>
      </c>
      <c r="C39" s="36"/>
      <c r="D39" s="2">
        <v>34</v>
      </c>
      <c r="E39" s="2">
        <v>32</v>
      </c>
      <c r="F39" s="2">
        <v>2</v>
      </c>
      <c r="G39" s="2">
        <f t="shared" si="2"/>
        <v>34</v>
      </c>
    </row>
    <row r="40" spans="1:7" ht="15" customHeight="1">
      <c r="A40" s="45"/>
      <c r="B40" s="35" t="s">
        <v>30</v>
      </c>
      <c r="C40" s="36"/>
      <c r="D40" s="2">
        <v>0</v>
      </c>
      <c r="E40" s="2">
        <v>0</v>
      </c>
      <c r="F40" s="2">
        <v>0</v>
      </c>
      <c r="G40" s="2">
        <f t="shared" si="2"/>
        <v>0</v>
      </c>
    </row>
    <row r="41" spans="1:7" ht="15" customHeight="1">
      <c r="A41" s="45"/>
      <c r="B41" s="35" t="s">
        <v>31</v>
      </c>
      <c r="C41" s="36"/>
      <c r="D41" s="2">
        <v>70</v>
      </c>
      <c r="E41" s="2">
        <v>18</v>
      </c>
      <c r="F41" s="2">
        <v>52</v>
      </c>
      <c r="G41" s="2">
        <f t="shared" si="2"/>
        <v>70</v>
      </c>
    </row>
    <row r="42" spans="1:7" ht="15" customHeight="1">
      <c r="A42" s="45"/>
      <c r="B42" s="35" t="s">
        <v>32</v>
      </c>
      <c r="C42" s="36"/>
      <c r="D42" s="2">
        <v>54</v>
      </c>
      <c r="E42" s="2">
        <v>96</v>
      </c>
      <c r="F42" s="2">
        <v>101</v>
      </c>
      <c r="G42" s="2">
        <f t="shared" si="2"/>
        <v>197</v>
      </c>
    </row>
    <row r="43" spans="1:7" ht="15" customHeight="1">
      <c r="A43" s="45"/>
      <c r="B43" s="35" t="s">
        <v>33</v>
      </c>
      <c r="C43" s="36"/>
      <c r="D43" s="2">
        <v>46</v>
      </c>
      <c r="E43" s="2">
        <v>62</v>
      </c>
      <c r="F43" s="2">
        <v>62</v>
      </c>
      <c r="G43" s="2">
        <f t="shared" si="2"/>
        <v>124</v>
      </c>
    </row>
    <row r="44" spans="1:7" ht="15" customHeight="1" thickBot="1">
      <c r="A44" s="47"/>
      <c r="B44" s="51" t="s">
        <v>88</v>
      </c>
      <c r="C44" s="51"/>
      <c r="D44" s="6">
        <f>SUM(D27:D43)</f>
        <v>2009</v>
      </c>
      <c r="E44" s="6">
        <f>SUM(E27:E43)</f>
        <v>2796</v>
      </c>
      <c r="F44" s="6">
        <f>SUM(F27:F43)</f>
        <v>2622</v>
      </c>
      <c r="G44" s="6">
        <f>SUM(G27:G43)</f>
        <v>5418</v>
      </c>
    </row>
    <row r="45" spans="1:7" ht="15" customHeight="1" thickTop="1">
      <c r="A45" s="46" t="s">
        <v>94</v>
      </c>
      <c r="B45" s="52" t="s">
        <v>34</v>
      </c>
      <c r="C45" s="52"/>
      <c r="D45" s="13">
        <v>1029</v>
      </c>
      <c r="E45" s="13">
        <v>1544</v>
      </c>
      <c r="F45" s="13">
        <v>1510</v>
      </c>
      <c r="G45" s="13">
        <f>SUM(E45:F45)</f>
        <v>3054</v>
      </c>
    </row>
    <row r="46" spans="1:7" ht="15" customHeight="1">
      <c r="A46" s="45"/>
      <c r="B46" s="48" t="s">
        <v>35</v>
      </c>
      <c r="C46" s="48"/>
      <c r="D46" s="2">
        <f>184-D62</f>
        <v>113</v>
      </c>
      <c r="E46" s="2">
        <f>166-E62</f>
        <v>151</v>
      </c>
      <c r="F46" s="2">
        <f>199-F62</f>
        <v>143</v>
      </c>
      <c r="G46" s="2">
        <f>SUM(E46:F46)</f>
        <v>294</v>
      </c>
    </row>
    <row r="47" spans="1:7" ht="15" customHeight="1">
      <c r="A47" s="45"/>
      <c r="B47" s="48" t="s">
        <v>36</v>
      </c>
      <c r="C47" s="48"/>
      <c r="D47" s="2">
        <v>331</v>
      </c>
      <c r="E47" s="2">
        <v>462</v>
      </c>
      <c r="F47" s="2">
        <v>437</v>
      </c>
      <c r="G47" s="2">
        <f aca="true" t="shared" si="3" ref="G47:G61">SUM(E47:F47)</f>
        <v>899</v>
      </c>
    </row>
    <row r="48" spans="1:7" ht="15" customHeight="1">
      <c r="A48" s="45"/>
      <c r="B48" s="48" t="s">
        <v>37</v>
      </c>
      <c r="C48" s="48"/>
      <c r="D48" s="2">
        <v>160</v>
      </c>
      <c r="E48" s="2">
        <v>238</v>
      </c>
      <c r="F48" s="2">
        <v>236</v>
      </c>
      <c r="G48" s="2">
        <f t="shared" si="3"/>
        <v>474</v>
      </c>
    </row>
    <row r="49" spans="1:7" ht="15" customHeight="1">
      <c r="A49" s="45"/>
      <c r="B49" s="48" t="s">
        <v>38</v>
      </c>
      <c r="C49" s="48"/>
      <c r="D49" s="2">
        <v>217</v>
      </c>
      <c r="E49" s="2">
        <v>323</v>
      </c>
      <c r="F49" s="2">
        <v>315</v>
      </c>
      <c r="G49" s="2">
        <f t="shared" si="3"/>
        <v>638</v>
      </c>
    </row>
    <row r="50" spans="1:7" ht="15" customHeight="1">
      <c r="A50" s="45"/>
      <c r="B50" s="48" t="s">
        <v>39</v>
      </c>
      <c r="C50" s="48"/>
      <c r="D50" s="2">
        <v>302</v>
      </c>
      <c r="E50" s="2">
        <v>448</v>
      </c>
      <c r="F50" s="2">
        <v>419</v>
      </c>
      <c r="G50" s="2">
        <f t="shared" si="3"/>
        <v>867</v>
      </c>
    </row>
    <row r="51" spans="1:7" ht="15" customHeight="1">
      <c r="A51" s="45"/>
      <c r="B51" s="48" t="s">
        <v>40</v>
      </c>
      <c r="C51" s="48"/>
      <c r="D51" s="2">
        <v>94</v>
      </c>
      <c r="E51" s="2">
        <v>141</v>
      </c>
      <c r="F51" s="2">
        <v>129</v>
      </c>
      <c r="G51" s="2">
        <f t="shared" si="3"/>
        <v>270</v>
      </c>
    </row>
    <row r="52" spans="1:7" ht="15" customHeight="1">
      <c r="A52" s="45"/>
      <c r="B52" s="48" t="s">
        <v>41</v>
      </c>
      <c r="C52" s="48"/>
      <c r="D52" s="2">
        <v>129</v>
      </c>
      <c r="E52" s="2">
        <v>169</v>
      </c>
      <c r="F52" s="2">
        <v>184</v>
      </c>
      <c r="G52" s="2">
        <f t="shared" si="3"/>
        <v>353</v>
      </c>
    </row>
    <row r="53" spans="1:7" ht="15" customHeight="1">
      <c r="A53" s="45"/>
      <c r="B53" s="48" t="s">
        <v>42</v>
      </c>
      <c r="C53" s="48"/>
      <c r="D53" s="2">
        <v>66</v>
      </c>
      <c r="E53" s="2">
        <v>95</v>
      </c>
      <c r="F53" s="2">
        <v>85</v>
      </c>
      <c r="G53" s="2">
        <f t="shared" si="3"/>
        <v>180</v>
      </c>
    </row>
    <row r="54" spans="1:7" ht="15" customHeight="1">
      <c r="A54" s="45"/>
      <c r="B54" s="48" t="s">
        <v>43</v>
      </c>
      <c r="C54" s="48"/>
      <c r="D54" s="2">
        <v>145</v>
      </c>
      <c r="E54" s="2">
        <v>207</v>
      </c>
      <c r="F54" s="2">
        <v>203</v>
      </c>
      <c r="G54" s="2">
        <f t="shared" si="3"/>
        <v>410</v>
      </c>
    </row>
    <row r="55" spans="1:7" ht="15" customHeight="1">
      <c r="A55" s="45"/>
      <c r="B55" s="48" t="s">
        <v>44</v>
      </c>
      <c r="C55" s="48"/>
      <c r="D55" s="2">
        <v>190</v>
      </c>
      <c r="E55" s="2">
        <v>264</v>
      </c>
      <c r="F55" s="2">
        <v>261</v>
      </c>
      <c r="G55" s="2">
        <f t="shared" si="3"/>
        <v>525</v>
      </c>
    </row>
    <row r="56" spans="1:7" ht="15" customHeight="1">
      <c r="A56" s="45"/>
      <c r="B56" s="48" t="s">
        <v>45</v>
      </c>
      <c r="C56" s="48"/>
      <c r="D56" s="2">
        <v>504</v>
      </c>
      <c r="E56" s="2">
        <v>679</v>
      </c>
      <c r="F56" s="2">
        <v>689</v>
      </c>
      <c r="G56" s="2">
        <f t="shared" si="3"/>
        <v>1368</v>
      </c>
    </row>
    <row r="57" spans="1:7" ht="15" customHeight="1">
      <c r="A57" s="45"/>
      <c r="B57" s="48" t="s">
        <v>46</v>
      </c>
      <c r="C57" s="48"/>
      <c r="D57" s="2">
        <v>305</v>
      </c>
      <c r="E57" s="2">
        <v>404</v>
      </c>
      <c r="F57" s="2">
        <v>384</v>
      </c>
      <c r="G57" s="2">
        <f t="shared" si="3"/>
        <v>788</v>
      </c>
    </row>
    <row r="58" spans="1:7" ht="15" customHeight="1">
      <c r="A58" s="45"/>
      <c r="B58" s="48" t="s">
        <v>47</v>
      </c>
      <c r="C58" s="48"/>
      <c r="D58" s="2">
        <v>161</v>
      </c>
      <c r="E58" s="2">
        <v>249</v>
      </c>
      <c r="F58" s="2">
        <v>276</v>
      </c>
      <c r="G58" s="2">
        <f t="shared" si="3"/>
        <v>525</v>
      </c>
    </row>
    <row r="59" spans="1:7" ht="15" customHeight="1">
      <c r="A59" s="45"/>
      <c r="B59" s="48" t="s">
        <v>48</v>
      </c>
      <c r="C59" s="48"/>
      <c r="D59" s="2">
        <v>97</v>
      </c>
      <c r="E59" s="2">
        <v>169</v>
      </c>
      <c r="F59" s="2">
        <v>169</v>
      </c>
      <c r="G59" s="2">
        <f t="shared" si="3"/>
        <v>338</v>
      </c>
    </row>
    <row r="60" spans="1:7" ht="15" customHeight="1">
      <c r="A60" s="45"/>
      <c r="B60" s="48" t="s">
        <v>49</v>
      </c>
      <c r="C60" s="48"/>
      <c r="D60" s="2">
        <v>54</v>
      </c>
      <c r="E60" s="2">
        <v>104</v>
      </c>
      <c r="F60" s="2">
        <v>100</v>
      </c>
      <c r="G60" s="2">
        <f t="shared" si="3"/>
        <v>204</v>
      </c>
    </row>
    <row r="61" spans="1:7" ht="15" customHeight="1">
      <c r="A61" s="45"/>
      <c r="B61" s="48" t="s">
        <v>50</v>
      </c>
      <c r="C61" s="48"/>
      <c r="D61" s="2">
        <v>80</v>
      </c>
      <c r="E61" s="2">
        <v>76</v>
      </c>
      <c r="F61" s="2">
        <v>4</v>
      </c>
      <c r="G61" s="2">
        <f t="shared" si="3"/>
        <v>80</v>
      </c>
    </row>
    <row r="62" spans="1:7" ht="15" customHeight="1">
      <c r="A62" s="45"/>
      <c r="B62" s="48" t="s">
        <v>109</v>
      </c>
      <c r="C62" s="48"/>
      <c r="D62" s="2">
        <v>71</v>
      </c>
      <c r="E62" s="2">
        <v>15</v>
      </c>
      <c r="F62" s="2">
        <v>56</v>
      </c>
      <c r="G62" s="2">
        <f>SUM(E62:F62)</f>
        <v>71</v>
      </c>
    </row>
    <row r="63" spans="1:7" ht="15" customHeight="1" thickBot="1">
      <c r="A63" s="47"/>
      <c r="B63" s="37" t="s">
        <v>89</v>
      </c>
      <c r="C63" s="37"/>
      <c r="D63" s="6">
        <f>SUM(D45:D62)</f>
        <v>4048</v>
      </c>
      <c r="E63" s="6">
        <f>SUM(E45:E62)</f>
        <v>5738</v>
      </c>
      <c r="F63" s="6">
        <f>SUM(F45:F62)</f>
        <v>5600</v>
      </c>
      <c r="G63" s="6">
        <f>SUM(G45:G62)</f>
        <v>11338</v>
      </c>
    </row>
    <row r="64" spans="1:7" ht="15" customHeight="1" thickTop="1">
      <c r="A64" s="46" t="s">
        <v>95</v>
      </c>
      <c r="B64" s="49" t="s">
        <v>51</v>
      </c>
      <c r="C64" s="50"/>
      <c r="D64" s="13">
        <v>60</v>
      </c>
      <c r="E64" s="13">
        <v>81</v>
      </c>
      <c r="F64" s="13">
        <v>77</v>
      </c>
      <c r="G64" s="13">
        <f>SUM(E64:F64)</f>
        <v>158</v>
      </c>
    </row>
    <row r="65" spans="1:7" ht="15" customHeight="1">
      <c r="A65" s="45"/>
      <c r="B65" s="35" t="s">
        <v>52</v>
      </c>
      <c r="C65" s="36"/>
      <c r="D65" s="2">
        <v>109</v>
      </c>
      <c r="E65" s="2">
        <v>161</v>
      </c>
      <c r="F65" s="2">
        <v>157</v>
      </c>
      <c r="G65" s="2">
        <f>SUM(E65:F65)</f>
        <v>318</v>
      </c>
    </row>
    <row r="66" spans="1:7" ht="15" customHeight="1">
      <c r="A66" s="45"/>
      <c r="B66" s="35" t="s">
        <v>53</v>
      </c>
      <c r="C66" s="36"/>
      <c r="D66" s="2">
        <v>114</v>
      </c>
      <c r="E66" s="2">
        <v>175</v>
      </c>
      <c r="F66" s="2">
        <v>179</v>
      </c>
      <c r="G66" s="2">
        <f aca="true" t="shared" si="4" ref="G66:G90">SUM(E66:F66)</f>
        <v>354</v>
      </c>
    </row>
    <row r="67" spans="1:7" ht="15" customHeight="1">
      <c r="A67" s="45"/>
      <c r="B67" s="35" t="s">
        <v>54</v>
      </c>
      <c r="C67" s="36"/>
      <c r="D67" s="2">
        <v>192</v>
      </c>
      <c r="E67" s="2">
        <v>299</v>
      </c>
      <c r="F67" s="2">
        <v>278</v>
      </c>
      <c r="G67" s="2">
        <f t="shared" si="4"/>
        <v>577</v>
      </c>
    </row>
    <row r="68" spans="1:7" ht="15" customHeight="1">
      <c r="A68" s="45"/>
      <c r="B68" s="35" t="s">
        <v>55</v>
      </c>
      <c r="C68" s="36"/>
      <c r="D68" s="2">
        <v>156</v>
      </c>
      <c r="E68" s="2">
        <v>242</v>
      </c>
      <c r="F68" s="2">
        <v>222</v>
      </c>
      <c r="G68" s="2">
        <f t="shared" si="4"/>
        <v>464</v>
      </c>
    </row>
    <row r="69" spans="1:7" ht="15" customHeight="1">
      <c r="A69" s="45"/>
      <c r="B69" s="35" t="s">
        <v>56</v>
      </c>
      <c r="C69" s="36"/>
      <c r="D69" s="2">
        <v>122</v>
      </c>
      <c r="E69" s="2">
        <v>148</v>
      </c>
      <c r="F69" s="2">
        <v>138</v>
      </c>
      <c r="G69" s="2">
        <f t="shared" si="4"/>
        <v>286</v>
      </c>
    </row>
    <row r="70" spans="1:7" ht="15" customHeight="1">
      <c r="A70" s="45"/>
      <c r="B70" s="35" t="s">
        <v>57</v>
      </c>
      <c r="C70" s="36"/>
      <c r="D70" s="2">
        <v>154</v>
      </c>
      <c r="E70" s="2">
        <v>250</v>
      </c>
      <c r="F70" s="2">
        <v>216</v>
      </c>
      <c r="G70" s="2">
        <f t="shared" si="4"/>
        <v>466</v>
      </c>
    </row>
    <row r="71" spans="1:7" ht="15" customHeight="1">
      <c r="A71" s="45"/>
      <c r="B71" s="35" t="s">
        <v>58</v>
      </c>
      <c r="C71" s="36"/>
      <c r="D71" s="2">
        <v>171</v>
      </c>
      <c r="E71" s="2">
        <v>282</v>
      </c>
      <c r="F71" s="2">
        <v>295</v>
      </c>
      <c r="G71" s="2">
        <f t="shared" si="4"/>
        <v>577</v>
      </c>
    </row>
    <row r="72" spans="1:7" ht="15" customHeight="1">
      <c r="A72" s="45"/>
      <c r="B72" s="35" t="s">
        <v>59</v>
      </c>
      <c r="C72" s="36"/>
      <c r="D72" s="2">
        <v>214</v>
      </c>
      <c r="E72" s="2">
        <v>356</v>
      </c>
      <c r="F72" s="2">
        <v>330</v>
      </c>
      <c r="G72" s="2">
        <f t="shared" si="4"/>
        <v>686</v>
      </c>
    </row>
    <row r="73" spans="1:7" ht="15" customHeight="1">
      <c r="A73" s="45"/>
      <c r="B73" s="35" t="s">
        <v>60</v>
      </c>
      <c r="C73" s="36"/>
      <c r="D73" s="2">
        <v>164</v>
      </c>
      <c r="E73" s="2">
        <v>258</v>
      </c>
      <c r="F73" s="2">
        <v>271</v>
      </c>
      <c r="G73" s="2">
        <f t="shared" si="4"/>
        <v>529</v>
      </c>
    </row>
    <row r="74" spans="1:7" ht="15" customHeight="1">
      <c r="A74" s="45"/>
      <c r="B74" s="35" t="s">
        <v>61</v>
      </c>
      <c r="C74" s="36"/>
      <c r="D74" s="2">
        <v>93</v>
      </c>
      <c r="E74" s="2">
        <v>158</v>
      </c>
      <c r="F74" s="2">
        <v>143</v>
      </c>
      <c r="G74" s="2">
        <f t="shared" si="4"/>
        <v>301</v>
      </c>
    </row>
    <row r="75" spans="1:7" ht="15" customHeight="1">
      <c r="A75" s="45"/>
      <c r="B75" s="35" t="s">
        <v>62</v>
      </c>
      <c r="C75" s="36"/>
      <c r="D75" s="2">
        <v>56</v>
      </c>
      <c r="E75" s="2">
        <v>95</v>
      </c>
      <c r="F75" s="2">
        <v>81</v>
      </c>
      <c r="G75" s="2">
        <f t="shared" si="4"/>
        <v>176</v>
      </c>
    </row>
    <row r="76" spans="1:7" ht="15" customHeight="1">
      <c r="A76" s="45"/>
      <c r="B76" s="35" t="s">
        <v>63</v>
      </c>
      <c r="C76" s="36"/>
      <c r="D76" s="2">
        <v>127</v>
      </c>
      <c r="E76" s="2">
        <v>196</v>
      </c>
      <c r="F76" s="2">
        <v>184</v>
      </c>
      <c r="G76" s="2">
        <f t="shared" si="4"/>
        <v>380</v>
      </c>
    </row>
    <row r="77" spans="1:7" ht="15" customHeight="1">
      <c r="A77" s="45"/>
      <c r="B77" s="35" t="s">
        <v>64</v>
      </c>
      <c r="C77" s="36"/>
      <c r="D77" s="2">
        <v>295</v>
      </c>
      <c r="E77" s="2">
        <v>455</v>
      </c>
      <c r="F77" s="2">
        <v>470</v>
      </c>
      <c r="G77" s="2">
        <f t="shared" si="4"/>
        <v>925</v>
      </c>
    </row>
    <row r="78" spans="1:7" ht="15" customHeight="1">
      <c r="A78" s="45"/>
      <c r="B78" s="35" t="s">
        <v>65</v>
      </c>
      <c r="C78" s="36"/>
      <c r="D78" s="2">
        <v>683</v>
      </c>
      <c r="E78" s="2">
        <v>981</v>
      </c>
      <c r="F78" s="2">
        <v>1017</v>
      </c>
      <c r="G78" s="2">
        <f t="shared" si="4"/>
        <v>1998</v>
      </c>
    </row>
    <row r="79" spans="1:7" ht="15" customHeight="1">
      <c r="A79" s="45"/>
      <c r="B79" s="35" t="s">
        <v>66</v>
      </c>
      <c r="C79" s="36"/>
      <c r="D79" s="2">
        <v>208</v>
      </c>
      <c r="E79" s="2">
        <v>347</v>
      </c>
      <c r="F79" s="2">
        <v>325</v>
      </c>
      <c r="G79" s="2">
        <f t="shared" si="4"/>
        <v>672</v>
      </c>
    </row>
    <row r="80" spans="1:7" ht="15" customHeight="1">
      <c r="A80" s="45"/>
      <c r="B80" s="35" t="s">
        <v>67</v>
      </c>
      <c r="C80" s="36"/>
      <c r="D80" s="2">
        <v>141</v>
      </c>
      <c r="E80" s="2">
        <v>212</v>
      </c>
      <c r="F80" s="2">
        <v>197</v>
      </c>
      <c r="G80" s="2">
        <f t="shared" si="4"/>
        <v>409</v>
      </c>
    </row>
    <row r="81" spans="1:7" ht="15" customHeight="1">
      <c r="A81" s="45"/>
      <c r="B81" s="35" t="s">
        <v>68</v>
      </c>
      <c r="C81" s="36"/>
      <c r="D81" s="2">
        <v>278</v>
      </c>
      <c r="E81" s="2">
        <v>464</v>
      </c>
      <c r="F81" s="2">
        <v>431</v>
      </c>
      <c r="G81" s="2">
        <f t="shared" si="4"/>
        <v>895</v>
      </c>
    </row>
    <row r="82" spans="1:7" ht="15" customHeight="1">
      <c r="A82" s="45"/>
      <c r="B82" s="35" t="s">
        <v>69</v>
      </c>
      <c r="C82" s="36"/>
      <c r="D82" s="2">
        <v>102</v>
      </c>
      <c r="E82" s="2">
        <v>164</v>
      </c>
      <c r="F82" s="2">
        <v>154</v>
      </c>
      <c r="G82" s="2">
        <f t="shared" si="4"/>
        <v>318</v>
      </c>
    </row>
    <row r="83" spans="1:7" ht="15" customHeight="1">
      <c r="A83" s="45"/>
      <c r="B83" s="35" t="s">
        <v>70</v>
      </c>
      <c r="C83" s="36"/>
      <c r="D83" s="2">
        <v>79</v>
      </c>
      <c r="E83" s="2">
        <v>122</v>
      </c>
      <c r="F83" s="2">
        <v>129</v>
      </c>
      <c r="G83" s="2">
        <f t="shared" si="4"/>
        <v>251</v>
      </c>
    </row>
    <row r="84" spans="1:7" ht="15" customHeight="1">
      <c r="A84" s="45"/>
      <c r="B84" s="35" t="s">
        <v>71</v>
      </c>
      <c r="C84" s="36"/>
      <c r="D84" s="2">
        <v>120</v>
      </c>
      <c r="E84" s="2">
        <v>199</v>
      </c>
      <c r="F84" s="2">
        <v>214</v>
      </c>
      <c r="G84" s="2">
        <f t="shared" si="4"/>
        <v>413</v>
      </c>
    </row>
    <row r="85" spans="1:7" ht="15" customHeight="1">
      <c r="A85" s="45"/>
      <c r="B85" s="35" t="s">
        <v>72</v>
      </c>
      <c r="C85" s="36"/>
      <c r="D85" s="2">
        <v>71</v>
      </c>
      <c r="E85" s="2">
        <v>116</v>
      </c>
      <c r="F85" s="2">
        <v>133</v>
      </c>
      <c r="G85" s="2">
        <f t="shared" si="4"/>
        <v>249</v>
      </c>
    </row>
    <row r="86" spans="1:7" ht="15" customHeight="1">
      <c r="A86" s="45"/>
      <c r="B86" s="35" t="s">
        <v>73</v>
      </c>
      <c r="C86" s="36"/>
      <c r="D86" s="2">
        <v>149</v>
      </c>
      <c r="E86" s="2">
        <v>267</v>
      </c>
      <c r="F86" s="2">
        <v>283</v>
      </c>
      <c r="G86" s="2">
        <f t="shared" si="4"/>
        <v>550</v>
      </c>
    </row>
    <row r="87" spans="1:7" ht="15" customHeight="1">
      <c r="A87" s="45"/>
      <c r="B87" s="35" t="s">
        <v>74</v>
      </c>
      <c r="C87" s="36"/>
      <c r="D87" s="2">
        <v>89</v>
      </c>
      <c r="E87" s="2">
        <v>161</v>
      </c>
      <c r="F87" s="2">
        <v>162</v>
      </c>
      <c r="G87" s="2">
        <f t="shared" si="4"/>
        <v>323</v>
      </c>
    </row>
    <row r="88" spans="1:7" ht="15" customHeight="1">
      <c r="A88" s="45"/>
      <c r="B88" s="35" t="s">
        <v>75</v>
      </c>
      <c r="C88" s="36"/>
      <c r="D88" s="2">
        <v>57</v>
      </c>
      <c r="E88" s="2">
        <v>26</v>
      </c>
      <c r="F88" s="2">
        <v>31</v>
      </c>
      <c r="G88" s="2">
        <f t="shared" si="4"/>
        <v>57</v>
      </c>
    </row>
    <row r="89" spans="1:7" ht="15" customHeight="1">
      <c r="A89" s="45"/>
      <c r="B89" s="35" t="s">
        <v>76</v>
      </c>
      <c r="C89" s="36"/>
      <c r="D89" s="2">
        <v>103</v>
      </c>
      <c r="E89" s="2">
        <v>38</v>
      </c>
      <c r="F89" s="2">
        <v>65</v>
      </c>
      <c r="G89" s="2">
        <f t="shared" si="4"/>
        <v>103</v>
      </c>
    </row>
    <row r="90" spans="1:7" ht="15" customHeight="1">
      <c r="A90" s="45"/>
      <c r="B90" s="35" t="s">
        <v>77</v>
      </c>
      <c r="C90" s="36"/>
      <c r="D90" s="2">
        <v>52</v>
      </c>
      <c r="E90" s="2">
        <v>31</v>
      </c>
      <c r="F90" s="2">
        <v>21</v>
      </c>
      <c r="G90" s="2">
        <f t="shared" si="4"/>
        <v>52</v>
      </c>
    </row>
    <row r="91" spans="1:7" ht="15" customHeight="1" thickBot="1">
      <c r="A91" s="47"/>
      <c r="B91" s="37" t="s">
        <v>90</v>
      </c>
      <c r="C91" s="37"/>
      <c r="D91" s="6">
        <f>SUM(D64:D90)</f>
        <v>4159</v>
      </c>
      <c r="E91" s="6">
        <f>SUM(E64:E90)</f>
        <v>6284</v>
      </c>
      <c r="F91" s="6">
        <f>SUM(F64:F90)</f>
        <v>6203</v>
      </c>
      <c r="G91" s="6">
        <f>SUM(G64:G90)</f>
        <v>12487</v>
      </c>
    </row>
    <row r="92" spans="1:9" ht="15" customHeight="1" thickBot="1" thickTop="1">
      <c r="A92" s="10"/>
      <c r="B92" s="38" t="s">
        <v>96</v>
      </c>
      <c r="C92" s="39"/>
      <c r="D92" s="8">
        <f>SUM(D6:D25,D27:D43,D45:D62,D64:D90)</f>
        <v>14259</v>
      </c>
      <c r="E92" s="8">
        <f>SUM(E6:E25,E27:E43,E45:E62,E64:E90)</f>
        <v>20569</v>
      </c>
      <c r="F92" s="8">
        <f>SUM(F6:F25,F27:F43,F45:F62,F64:F90)</f>
        <v>20240</v>
      </c>
      <c r="G92" s="8">
        <f>SUM(G6:G25,G27:G43,G45:G62,G64:G90)</f>
        <v>40809</v>
      </c>
      <c r="H92" s="9"/>
      <c r="I92" s="9"/>
    </row>
    <row r="93" spans="4:7" ht="15" customHeight="1" thickTop="1">
      <c r="D93" s="9"/>
      <c r="E93" s="9"/>
      <c r="F93" s="9"/>
      <c r="G93" s="9"/>
    </row>
    <row r="94" spans="4:7" ht="15" customHeight="1">
      <c r="D94" s="9"/>
      <c r="E94" s="9"/>
      <c r="F94" s="9"/>
      <c r="G94" s="9"/>
    </row>
    <row r="95" ht="15" customHeight="1"/>
    <row r="96" spans="2:7" ht="15" customHeight="1">
      <c r="B96" s="59" t="s">
        <v>105</v>
      </c>
      <c r="C96" s="59"/>
      <c r="D96" s="59"/>
      <c r="E96" s="59"/>
      <c r="F96" s="59"/>
      <c r="G96" s="59"/>
    </row>
    <row r="97" spans="2:7" ht="15" customHeight="1">
      <c r="B97" s="60"/>
      <c r="C97" s="60"/>
      <c r="D97" s="60"/>
      <c r="E97" s="60"/>
      <c r="F97" s="60"/>
      <c r="G97" s="60"/>
    </row>
    <row r="98" spans="1:7" ht="15" customHeight="1">
      <c r="A98" s="20"/>
      <c r="B98" s="40" t="s">
        <v>98</v>
      </c>
      <c r="C98" s="41"/>
      <c r="D98" s="42"/>
      <c r="E98" s="19" t="s">
        <v>80</v>
      </c>
      <c r="F98" s="19" t="s">
        <v>81</v>
      </c>
      <c r="G98" s="19" t="s">
        <v>82</v>
      </c>
    </row>
    <row r="99" spans="1:7" ht="15" customHeight="1">
      <c r="A99" s="21"/>
      <c r="B99" s="43" t="s">
        <v>99</v>
      </c>
      <c r="C99" s="43"/>
      <c r="D99" s="18">
        <v>19</v>
      </c>
      <c r="E99" s="25"/>
      <c r="F99" s="25"/>
      <c r="G99" s="25"/>
    </row>
    <row r="100" spans="1:7" ht="15" customHeight="1" thickBot="1">
      <c r="A100" s="21"/>
      <c r="B100" s="33" t="s">
        <v>100</v>
      </c>
      <c r="C100" s="33"/>
      <c r="D100" s="11">
        <v>58</v>
      </c>
      <c r="E100" s="62"/>
      <c r="F100" s="62"/>
      <c r="G100" s="62"/>
    </row>
    <row r="101" spans="1:7" ht="15" customHeight="1" thickBot="1" thickTop="1">
      <c r="A101" s="12"/>
      <c r="B101" s="61" t="s">
        <v>83</v>
      </c>
      <c r="C101" s="61"/>
      <c r="D101" s="12">
        <f>SUM(D99:D100)</f>
        <v>77</v>
      </c>
      <c r="E101" s="12">
        <v>40</v>
      </c>
      <c r="F101" s="12">
        <v>56</v>
      </c>
      <c r="G101" s="12">
        <f>SUM(E101:F101)</f>
        <v>96</v>
      </c>
    </row>
    <row r="102" ht="14.25" thickTop="1"/>
  </sheetData>
  <sheetProtection sheet="1"/>
  <mergeCells count="104">
    <mergeCell ref="B101:C101"/>
    <mergeCell ref="B91:C91"/>
    <mergeCell ref="B92:C92"/>
    <mergeCell ref="B96:G97"/>
    <mergeCell ref="B98:D98"/>
    <mergeCell ref="B99:C99"/>
    <mergeCell ref="E99:E100"/>
    <mergeCell ref="F99:F100"/>
    <mergeCell ref="G99:G100"/>
    <mergeCell ref="B100:C100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A64:A91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3:C43"/>
    <mergeCell ref="B44:C44"/>
    <mergeCell ref="A45:A63"/>
    <mergeCell ref="B45:C45"/>
    <mergeCell ref="B46:C46"/>
    <mergeCell ref="B47:C47"/>
    <mergeCell ref="B48:C48"/>
    <mergeCell ref="B49:C49"/>
    <mergeCell ref="B50:C50"/>
    <mergeCell ref="B51:C51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6:C26"/>
    <mergeCell ref="A27:A44"/>
    <mergeCell ref="B27:C27"/>
    <mergeCell ref="B28:C28"/>
    <mergeCell ref="B29:C29"/>
    <mergeCell ref="B30:C30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F1:G1"/>
    <mergeCell ref="A2:G3"/>
    <mergeCell ref="B4:C4"/>
    <mergeCell ref="E4:G4"/>
    <mergeCell ref="B5:C5"/>
    <mergeCell ref="A6:A26"/>
    <mergeCell ref="B6:C6"/>
    <mergeCell ref="B7:C7"/>
    <mergeCell ref="B8:C8"/>
    <mergeCell ref="B9:C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永村　玲子</cp:lastModifiedBy>
  <cp:lastPrinted>2011-03-04T05:35:05Z</cp:lastPrinted>
  <dcterms:created xsi:type="dcterms:W3CDTF">2009-02-03T00:32:08Z</dcterms:created>
  <dcterms:modified xsi:type="dcterms:W3CDTF">2012-06-18T07:08:01Z</dcterms:modified>
  <cp:category/>
  <cp:version/>
  <cp:contentType/>
  <cp:contentStatus/>
</cp:coreProperties>
</file>