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maki00383\Desktop\H31.1.15 公営企業に係る経営比較分析表(H29決算)の分析等について\②提出資料\"/>
    </mc:Choice>
  </mc:AlternateContent>
  <workbookProtection workbookAlgorithmName="SHA-512" workbookHashValue="HTRLwyV61tJ2NwB02gPDAGUKgODVoBKZAXdjdI13OnFL7HOh5REPiHhdxVzvRA3eU0n3/LtqUTp7YQa+Xlp7vw==" workbookSaltValue="Ooh8f+NvW1EfxnUy4Q/A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B10" i="5" l="1"/>
  <c r="F10" i="5"/>
  <c r="C10" i="5"/>
  <c r="D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<sst xmlns="http://schemas.openxmlformats.org/spreadsheetml/2006/main" count="240" uniqueCount="126">
  <si>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</si>
  <si>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</si>
  <si>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</si>
  <si>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</si>
  <si>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</si>
  <si>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</si>
  <si>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</si>
  <si>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</si>
  <si>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</si>
  <si>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</si>
  <si>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</si>
  <si>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</si>
  <si>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</si>
  <si>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</si>
  <si>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</si>
  <si>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</si>
  <si>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</si>
  <si>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</si>
  <si>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</si>
  <si>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</si>
  <si>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</si>
  <si>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</si>
  <si>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</si>
  <si>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</si>
  <si>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</si>
  <si>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</si>
  <si>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</si>
  <si>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</si>
  <si>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</si>
  <si>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</si>
  <si>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</si>
  <si>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</si>
  <si>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</si>
  <si>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</si>
  <si>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</si>
  <si>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</si>
  <si>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</si>
  <si>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</si>
  <si>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</si>
  <si>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</si>
  <si>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</si>
  <si>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</si>
  <si>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</si>
  <si>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</si>
  <si>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</si>
  <si>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</si>
  <si>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</si>
  <si>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</si>
  <si>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</si>
  <si>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</si>
  <si>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</si>
  <si>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</si>
  <si>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</si>
  <si>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</si>
  <si>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</si>
  <si>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</si>
  <si>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</si>
  <si>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</si>
  <si>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</si>
  <si>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</si>
  <si>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</si>
  <si>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</si>
  <si>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</si>
  <si>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</si>
  <si>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</si>
  <si>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</si>
  <si>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</si>
  <si>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</si>
  <si>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</si>
  <si>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</si>
  <si>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</si>
  <si>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</si>
  <si>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</si>
  <si>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</si>
  <si>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</si>
  <si>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</si>
  <si>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</si>
  <si>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</si>
  <si>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</si>
  <si>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</si>
  <si>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</si>
  <si>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</si>
  <si>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</si>
  <si>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</si>
  <si>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</si>
  <si>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</si>
  <si>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</si>
  <si>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</si>
  <si>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</si>
  <si>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</si>
  <si>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</si>
  <si>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</si>
  <si>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</si>
  <si>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</si>
  <si>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</si>
  <si>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</si>
  <si>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</si>
  <si>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</si>
  <si>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</si>
  <si>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</si>
  <si>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</si>
  <si>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</si>
  <si>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</si>
  <si>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</si>
  <si>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</si>
  <si>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</si>
  <si>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</si>
  <si>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</si>
  <si>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</si>
  <si>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</si>
  <si>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</si>
  <si>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</si>
  <si>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</si>
  <si>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</si>
  <si>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</si>
  <si>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</si>
  <si>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</si>
  <si>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</si>
  <si>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</si>
  <si>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</si>
  <si>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</si>
  <si>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</si>
  <si>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</si>
  <si>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漁業集落排水事業については、奥武漁業集落汚水処理場のみで公共下水道事業、農業集落排水事業同様に他会計からの繰入に依存している状況です。
　①総収益について、料金収入は、大きな増減がなく、他会計繰入金に依存しているのが現状である。地方債償還金は、事業がなく年々減少している。
　維持管理費については、老朽化に伴い増加傾向にあるので統廃合を含め総費用の抑制を検討していく必要がある。
　④施設改築に伴う公債費負担が高額となっており、料金収入のみでは、一般会計負担分を除いても補うことができない。
　⑤料金収入は、大きな増減は無く横ばいである。汚水処理費についても大きな増減は無く横ばいであるが、今後老朽化に伴い維持管理費が増加する見込みのため統廃合を含め総費用の抑制を検討していく必要がある。
　⑥接続率９０％以上により今後増加が見込まれないため、汚水処理費用の抑制を検討していく必要がある。
　⑦現状の施設規模を適切に判断し、今後農業集落排水事業の終末処理場と統廃合を検討していく必要がある。
　⑧平均値を上回っているが、地域事情を鑑み施設の統廃合などを検討していく必要がある。
</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6">
      <t>ショリジョウ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9" eb="111">
      <t>ゲンジョウ</t>
    </rPh>
    <rPh sb="115" eb="117">
      <t>チホウ</t>
    </rPh>
    <rPh sb="117" eb="118">
      <t>サイ</t>
    </rPh>
    <rPh sb="118" eb="120">
      <t>ショウカン</t>
    </rPh>
    <rPh sb="120" eb="121">
      <t>キン</t>
    </rPh>
    <rPh sb="123" eb="125">
      <t>ジギョウ</t>
    </rPh>
    <rPh sb="128" eb="130">
      <t>ネンネン</t>
    </rPh>
    <rPh sb="130" eb="132">
      <t>ゲンショウ</t>
    </rPh>
    <rPh sb="139" eb="141">
      <t>イジ</t>
    </rPh>
    <rPh sb="141" eb="144">
      <t>カンリヒ</t>
    </rPh>
    <rPh sb="150" eb="153">
      <t>ロウキュウカ</t>
    </rPh>
    <rPh sb="154" eb="155">
      <t>トモナ</t>
    </rPh>
    <rPh sb="156" eb="158">
      <t>ゾウカ</t>
    </rPh>
    <rPh sb="158" eb="160">
      <t>ケイコウ</t>
    </rPh>
    <rPh sb="165" eb="168">
      <t>トウハイゴウ</t>
    </rPh>
    <rPh sb="169" eb="170">
      <t>フク</t>
    </rPh>
    <rPh sb="171" eb="174">
      <t>ソウヒヨウ</t>
    </rPh>
    <rPh sb="175" eb="177">
      <t>ヨクセイ</t>
    </rPh>
    <rPh sb="178" eb="180">
      <t>ケントウ</t>
    </rPh>
    <rPh sb="184" eb="186">
      <t>ヒツヨウ</t>
    </rPh>
    <rPh sb="249" eb="251">
      <t>リョウキン</t>
    </rPh>
    <rPh sb="251" eb="253">
      <t>シュウニュウ</t>
    </rPh>
    <rPh sb="255" eb="256">
      <t>オオ</t>
    </rPh>
    <rPh sb="258" eb="260">
      <t>ゾウゲン</t>
    </rPh>
    <rPh sb="261" eb="262">
      <t>ナ</t>
    </rPh>
    <rPh sb="263" eb="264">
      <t>ヨコ</t>
    </rPh>
    <rPh sb="270" eb="272">
      <t>オスイ</t>
    </rPh>
    <rPh sb="272" eb="274">
      <t>ショリ</t>
    </rPh>
    <rPh sb="274" eb="275">
      <t>ヒ</t>
    </rPh>
    <rPh sb="280" eb="281">
      <t>オオ</t>
    </rPh>
    <rPh sb="283" eb="285">
      <t>ゾウゲン</t>
    </rPh>
    <rPh sb="286" eb="287">
      <t>ナ</t>
    </rPh>
    <rPh sb="288" eb="289">
      <t>ヨコ</t>
    </rPh>
    <rPh sb="296" eb="298">
      <t>コンゴ</t>
    </rPh>
    <rPh sb="298" eb="301">
      <t>ロウキュウカ</t>
    </rPh>
    <rPh sb="302" eb="303">
      <t>トモナ</t>
    </rPh>
    <rPh sb="304" eb="306">
      <t>イジ</t>
    </rPh>
    <rPh sb="306" eb="308">
      <t>カンリ</t>
    </rPh>
    <rPh sb="308" eb="309">
      <t>ヒ</t>
    </rPh>
    <rPh sb="310" eb="312">
      <t>ゾウカ</t>
    </rPh>
    <rPh sb="314" eb="316">
      <t>ミコ</t>
    </rPh>
    <rPh sb="320" eb="323">
      <t>トウハイゴウ</t>
    </rPh>
    <rPh sb="324" eb="325">
      <t>フク</t>
    </rPh>
    <rPh sb="326" eb="329">
      <t>ソウヒヨウ</t>
    </rPh>
    <rPh sb="330" eb="332">
      <t>ヨクセイ</t>
    </rPh>
    <rPh sb="333" eb="335">
      <t>ケントウ</t>
    </rPh>
    <rPh sb="339" eb="341">
      <t>ヒツヨウ</t>
    </rPh>
    <rPh sb="348" eb="350">
      <t>セツゾク</t>
    </rPh>
    <rPh sb="350" eb="351">
      <t>リツ</t>
    </rPh>
    <rPh sb="354" eb="356">
      <t>イジョウ</t>
    </rPh>
    <rPh sb="359" eb="361">
      <t>コンゴ</t>
    </rPh>
    <rPh sb="361" eb="363">
      <t>ゾウカ</t>
    </rPh>
    <rPh sb="364" eb="366">
      <t>ミコ</t>
    </rPh>
    <rPh sb="373" eb="375">
      <t>オスイ</t>
    </rPh>
    <rPh sb="375" eb="377">
      <t>ショリ</t>
    </rPh>
    <rPh sb="377" eb="379">
      <t>ヒヨウ</t>
    </rPh>
    <rPh sb="380" eb="382">
      <t>ヨクセイ</t>
    </rPh>
    <rPh sb="383" eb="385">
      <t>ケントウ</t>
    </rPh>
    <rPh sb="389" eb="391">
      <t>ヒツヨウ</t>
    </rPh>
    <rPh sb="398" eb="400">
      <t>ゲンジョウ</t>
    </rPh>
    <rPh sb="401" eb="403">
      <t>シセツ</t>
    </rPh>
    <rPh sb="403" eb="405">
      <t>キボ</t>
    </rPh>
    <rPh sb="406" eb="408">
      <t>テキセツ</t>
    </rPh>
    <rPh sb="409" eb="411">
      <t>ハンダン</t>
    </rPh>
    <rPh sb="413" eb="415">
      <t>コンゴ</t>
    </rPh>
    <rPh sb="415" eb="417">
      <t>ノウギョウ</t>
    </rPh>
    <rPh sb="417" eb="419">
      <t>シュウラク</t>
    </rPh>
    <rPh sb="419" eb="421">
      <t>ハイスイ</t>
    </rPh>
    <rPh sb="421" eb="423">
      <t>ジギョウ</t>
    </rPh>
    <rPh sb="424" eb="426">
      <t>シュウマツ</t>
    </rPh>
    <rPh sb="426" eb="428">
      <t>ショリ</t>
    </rPh>
    <rPh sb="428" eb="429">
      <t>ジョウ</t>
    </rPh>
    <rPh sb="430" eb="433">
      <t>トウハイゴウ</t>
    </rPh>
    <rPh sb="434" eb="436">
      <t>ケントウ</t>
    </rPh>
    <rPh sb="440" eb="442">
      <t>ヒツヨウ</t>
    </rPh>
    <rPh sb="449" eb="452">
      <t>ヘイキンチ</t>
    </rPh>
    <rPh sb="453" eb="455">
      <t>ウワマワ</t>
    </rPh>
    <rPh sb="461" eb="463">
      <t>チイキ</t>
    </rPh>
    <rPh sb="463" eb="465">
      <t>ジジョウ</t>
    </rPh>
    <rPh sb="466" eb="467">
      <t>カンガ</t>
    </rPh>
    <rPh sb="468" eb="470">
      <t>シセツ</t>
    </rPh>
    <rPh sb="471" eb="474">
      <t>トウハイゴウ</t>
    </rPh>
    <rPh sb="477" eb="479">
      <t>ケントウ</t>
    </rPh>
    <rPh sb="483" eb="485">
      <t>ヒツヨウ</t>
    </rPh>
    <phoneticPr fontId="4"/>
  </si>
  <si>
    <t>　平成１２年供用開始から１７年経過しているため、修繕費やその他維持管理費が年々増加傾向にあるため、施設の統廃合などの計画を行いながら経費縮減に努める。</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6">
      <t>カンリヒ</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ツト</t>
    </rPh>
    <phoneticPr fontId="4"/>
  </si>
  <si>
    <t>　他会計からの繰入に依存していることから、今後も下水道接続の推進、下水道使用料の改定の検討や老朽化した施設の統廃合、維持管理費のコスト削減などを行い経営の健全化を図る。
　平成３１年度地方公営企業会計移行に向けて取り組んでいる。</t>
    <rPh sb="1" eb="2">
      <t>タ</t>
    </rPh>
    <rPh sb="2" eb="4">
      <t>カイケイ</t>
    </rPh>
    <rPh sb="7" eb="9">
      <t>クリイレ</t>
    </rPh>
    <rPh sb="10" eb="12">
      <t>イゾン</t>
    </rPh>
    <rPh sb="21" eb="23">
      <t>コンゴ</t>
    </rPh>
    <rPh sb="24" eb="27">
      <t>ゲスイドウ</t>
    </rPh>
    <rPh sb="27" eb="29">
      <t>セツゾク</t>
    </rPh>
    <rPh sb="30" eb="32">
      <t>スイシン</t>
    </rPh>
    <rPh sb="33" eb="36">
      <t>ゲスイドウ</t>
    </rPh>
    <rPh sb="36" eb="39">
      <t>シヨウリョウ</t>
    </rPh>
    <rPh sb="40" eb="42">
      <t>カイテイ</t>
    </rPh>
    <rPh sb="43" eb="45">
      <t>ケントウ</t>
    </rPh>
    <rPh sb="46" eb="49">
      <t>ロウキュウカ</t>
    </rPh>
    <rPh sb="51" eb="53">
      <t>シセツ</t>
    </rPh>
    <rPh sb="54" eb="57">
      <t>トウハイゴウ</t>
    </rPh>
    <rPh sb="58" eb="60">
      <t>イジ</t>
    </rPh>
    <rPh sb="60" eb="63">
      <t>カンリヒ</t>
    </rPh>
    <rPh sb="67" eb="69">
      <t>サクゲン</t>
    </rPh>
    <rPh sb="72" eb="73">
      <t>オコナ</t>
    </rPh>
    <rPh sb="74" eb="76">
      <t>ケイエイ</t>
    </rPh>
    <rPh sb="77" eb="80">
      <t>ケンゼンカ</t>
    </rPh>
    <rPh sb="81" eb="8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</si>
</sst>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D-4B31-A6DE-B940A3B5ED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c:ext xmlns:c16="http://schemas.microsoft.com/office/drawing/2014/chart" uri="{C3380CC4-5D6E-409C-BE32-E72D297353CC}">
              <c16:uniqueId val="{00000001-2ADD-4B31-A6DE-B940A3B5ED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21.79</c:v>
                </c:pt>
                <c:pt idx="1">
                  <c:v>21.03</c:v>
                </c:pt>
                <c:pt idx="2">
                  <c:v>21.03</c:v>
                </c:pt>
                <c:pt idx="3">
                  <c:v>21.03</c:v>
                </c:pt>
                <c:pt idx="4">
                  <c:v>21.79</c:v>
                </c:pt>
              </c:numCache>
            </c:numRef>
          </c:val>
          <c:extLst>
            <c:ext xmlns:c16="http://schemas.microsoft.com/office/drawing/2014/chart" uri="{C3380CC4-5D6E-409C-BE32-E72D297353CC}">
              <c16:uniqueId val="{00000000-F187-4D39-BD71-3C55F42156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c:ext xmlns:c16="http://schemas.microsoft.com/office/drawing/2014/chart" uri="{C3380CC4-5D6E-409C-BE32-E72D297353CC}">
              <c16:uniqueId val="{00000001-F187-4D39-BD71-3C55F42156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95.73</c:v>
                </c:pt>
                <c:pt idx="1">
                  <c:v>98.37</c:v>
                </c:pt>
                <c:pt idx="2">
                  <c:v>98.49</c:v>
                </c:pt>
                <c:pt idx="3">
                  <c:v>92.74</c:v>
                </c:pt>
                <c:pt idx="4">
                  <c:v>93.22</c:v>
                </c:pt>
              </c:numCache>
            </c:numRef>
          </c:val>
          <c:extLst>
            <c:ext xmlns:c16="http://schemas.microsoft.com/office/drawing/2014/chart" uri="{C3380CC4-5D6E-409C-BE32-E72D297353CC}">
              <c16:uniqueId val="{00000000-ACC4-4601-AC5E-4021F05E28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c:ext xmlns:c16="http://schemas.microsoft.com/office/drawing/2014/chart" uri="{C3380CC4-5D6E-409C-BE32-E72D297353CC}">
              <c16:uniqueId val="{00000001-ACC4-4601-AC5E-4021F05E28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54.67</c:v>
                </c:pt>
                <c:pt idx="1">
                  <c:v>60.57</c:v>
                </c:pt>
                <c:pt idx="2">
                  <c:v>63.02</c:v>
                </c:pt>
                <c:pt idx="3">
                  <c:v>62.2</c:v>
                </c:pt>
                <c:pt idx="4">
                  <c:v>72.41</c:v>
                </c:pt>
              </c:numCache>
            </c:numRef>
          </c:val>
          <c:extLst>
            <c:ext xmlns:c16="http://schemas.microsoft.com/office/drawing/2014/chart" uri="{C3380CC4-5D6E-409C-BE32-E72D297353CC}">
              <c16:uniqueId val="{00000000-6A15-474D-B00D-9B1A433FF6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5-474D-B00D-9B1A433FF6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5D-46F4-912D-7DB62586F7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5D-46F4-912D-7DB62586F7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C-4CA9-8A10-2E3041FA4F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C-4CA9-8A10-2E3041FA4F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F-4F24-9537-90A132037A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F-4F24-9537-90A132037A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7-4E08-9A6C-38171151A9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7-4E08-9A6C-38171151A9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767.47</c:v>
                </c:pt>
                <c:pt idx="3" formatCode="#,##0.00;&quot;△&quot;#,##0.00;&quot;-&quot;">
                  <c:v>651.82000000000005</c:v>
                </c:pt>
                <c:pt idx="4" formatCode="#,##0.00;&quot;△&quot;#,##0.00;&quot;-&quot;">
                  <c:v>659.74</c:v>
                </c:pt>
              </c:numCache>
            </c:numRef>
          </c:val>
          <c:extLst>
            <c:ext xmlns:c16="http://schemas.microsoft.com/office/drawing/2014/chart" uri="{C3380CC4-5D6E-409C-BE32-E72D297353CC}">
              <c16:uniqueId val="{00000000-8365-43EC-8BE0-72DCFD8C78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c:ext xmlns:c16="http://schemas.microsoft.com/office/drawing/2014/chart" uri="{C3380CC4-5D6E-409C-BE32-E72D297353CC}">
              <c16:uniqueId val="{00000001-8365-43EC-8BE0-72DCFD8C78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40.369999999999997</c:v>
                </c:pt>
                <c:pt idx="1">
                  <c:v>37.770000000000003</c:v>
                </c:pt>
                <c:pt idx="2">
                  <c:v>44.59</c:v>
                </c:pt>
                <c:pt idx="3">
                  <c:v>39.229999999999997</c:v>
                </c:pt>
                <c:pt idx="4">
                  <c:v>50.24</c:v>
                </c:pt>
              </c:numCache>
            </c:numRef>
          </c:val>
          <c:extLst>
            <c:ext xmlns:c16="http://schemas.microsoft.com/office/drawing/2014/chart" uri="{C3380CC4-5D6E-409C-BE32-E72D297353CC}">
              <c16:uniqueId val="{00000000-5356-4A5B-9DFC-569A9851DE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c:ext xmlns:c16="http://schemas.microsoft.com/office/drawing/2014/chart" uri="{C3380CC4-5D6E-409C-BE32-E72D297353CC}">
              <c16:uniqueId val="{00000001-5356-4A5B-9DFC-569A9851DE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181.12</c:v>
                </c:pt>
                <c:pt idx="1">
                  <c:v>195.21</c:v>
                </c:pt>
                <c:pt idx="2">
                  <c:v>174.65</c:v>
                </c:pt>
                <c:pt idx="3">
                  <c:v>193.87</c:v>
                </c:pt>
                <c:pt idx="4">
                  <c:v>150</c:v>
                </c:pt>
              </c:numCache>
            </c:numRef>
          </c:val>
          <c:extLst>
            <c:ext xmlns:c16="http://schemas.microsoft.com/office/drawing/2014/chart" uri="{C3380CC4-5D6E-409C-BE32-E72D297353CC}">
              <c16:uniqueId val="{00000000-ECA5-43D1-A8F2-89158539BE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c:ext xmlns:c16="http://schemas.microsoft.com/office/drawing/2014/chart" uri="{C3380CC4-5D6E-409C-BE32-E72D297353CC}">
              <c16:uniqueId val="{00000001-ECA5-43D1-A8F2-89158539BE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43669</v>
      </c>
      <c r="AM8" s="68"/>
      <c r="AN8" s="68"/>
      <c r="AO8" s="68"/>
      <c r="AP8" s="68"/>
      <c r="AQ8" s="68"/>
      <c r="AR8" s="68"/>
      <c r="AS8" s="68"/>
      <c r="AT8" s="67">
        <f>データ!T6</f>
        <v>49.94</v>
      </c>
      <c r="AU8" s="67"/>
      <c r="AV8" s="67"/>
      <c r="AW8" s="67"/>
      <c r="AX8" s="67"/>
      <c r="AY8" s="67"/>
      <c r="AZ8" s="67"/>
      <c r="BA8" s="67"/>
      <c r="BB8" s="67">
        <f>データ!U6</f>
        <v>874.43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1.89</v>
      </c>
      <c r="Q10" s="67"/>
      <c r="R10" s="67"/>
      <c r="S10" s="67"/>
      <c r="T10" s="67"/>
      <c r="U10" s="67"/>
      <c r="V10" s="67"/>
      <c r="W10" s="67">
        <f>データ!Q6</f>
        <v>100</v>
      </c>
      <c r="X10" s="67"/>
      <c r="Y10" s="67"/>
      <c r="Z10" s="67"/>
      <c r="AA10" s="67"/>
      <c r="AB10" s="67"/>
      <c r="AC10" s="67"/>
      <c r="AD10" s="68">
        <f>データ!R6</f>
        <v>1369</v>
      </c>
      <c r="AE10" s="68"/>
      <c r="AF10" s="68"/>
      <c r="AG10" s="68"/>
      <c r="AH10" s="68"/>
      <c r="AI10" s="68"/>
      <c r="AJ10" s="68"/>
      <c r="AK10" s="2"/>
      <c r="AL10" s="68">
        <f>データ!V6</f>
        <v>826</v>
      </c>
      <c r="AM10" s="68"/>
      <c r="AN10" s="68"/>
      <c r="AO10" s="68"/>
      <c r="AP10" s="68"/>
      <c r="AQ10" s="68"/>
      <c r="AR10" s="68"/>
      <c r="AS10" s="68"/>
      <c r="AT10" s="67">
        <f>データ!W6</f>
        <v>0.12</v>
      </c>
      <c r="AU10" s="67"/>
      <c r="AV10" s="67"/>
      <c r="AW10" s="67"/>
      <c r="AX10" s="67"/>
      <c r="AY10" s="67"/>
      <c r="AZ10" s="67"/>
      <c r="BA10" s="67"/>
      <c r="BB10" s="67">
        <f>データ!X6</f>
        <v>6883.33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X/HYjDHt3LyS5IsAN/n8UQ18Cwlw5splyFkhJvlxgZi1fqoT2dy/yVFua0uYY9u/2JiRRi4VT+guIgp40u56sA==" saltValue="v7GAv+mKbaH3ULPv/e8w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472158</v>
      </c>
      <c r="D6" s="32">
        <f t="shared" si="3"/>
        <v>47</v>
      </c>
      <c r="E6" s="32">
        <f t="shared" si="3"/>
        <v>17</v>
      </c>
      <c r="F6" s="32">
        <f t="shared" si="3"/>
        <v>6</v>
      </c>
      <c r="G6" s="32">
        <f t="shared" si="3"/>
        <v>0</v>
      </c>
      <c r="H6" s="32" t="str">
        <f t="shared" si="3"/>
        <v>沖縄県　南城市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1.89</v>
      </c>
      <c r="Q6" s="33">
        <f t="shared" si="3"/>
        <v>100</v>
      </c>
      <c r="R6" s="33">
        <f t="shared" si="3"/>
        <v>1369</v>
      </c>
      <c r="S6" s="33">
        <f t="shared" si="3"/>
        <v>43669</v>
      </c>
      <c r="T6" s="33">
        <f t="shared" si="3"/>
        <v>49.94</v>
      </c>
      <c r="U6" s="33">
        <f t="shared" si="3"/>
        <v>874.43</v>
      </c>
      <c r="V6" s="33">
        <f t="shared" si="3"/>
        <v>826</v>
      </c>
      <c r="W6" s="33">
        <f t="shared" si="3"/>
        <v>0.12</v>
      </c>
      <c r="X6" s="33">
        <f t="shared" si="3"/>
        <v>6883.33</v>
      </c>
      <c r="Y6" s="34">
        <f>IF(Y7="",NA(),Y7)</f>
        <v>54.67</v>
      </c>
      <c r="Z6" s="34">
        <f t="shared" ref="Z6:AH6" si="4">IF(Z7="",NA(),Z7)</f>
        <v>60.57</v>
      </c>
      <c r="AA6" s="34">
        <f t="shared" si="4"/>
        <v>63.02</v>
      </c>
      <c r="AB6" s="34">
        <f t="shared" si="4"/>
        <v>62.2</v>
      </c>
      <c r="AC6" s="34">
        <f t="shared" si="4"/>
        <v>72.41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767.47</v>
      </c>
      <c r="BI6" s="34">
        <f t="shared" si="7"/>
        <v>651.82000000000005</v>
      </c>
      <c r="BJ6" s="34">
        <f t="shared" si="7"/>
        <v>659.74</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40.369999999999997</v>
      </c>
      <c r="BR6" s="34">
        <f t="shared" ref="BR6:BZ6" si="8">IF(BR7="",NA(),BR7)</f>
        <v>37.770000000000003</v>
      </c>
      <c r="BS6" s="34">
        <f t="shared" si="8"/>
        <v>44.59</v>
      </c>
      <c r="BT6" s="34">
        <f t="shared" si="8"/>
        <v>39.229999999999997</v>
      </c>
      <c r="BU6" s="34">
        <f t="shared" si="8"/>
        <v>50.24</v>
      </c>
      <c r="BV6" s="34">
        <f t="shared" si="8"/>
        <v>35.049999999999997</v>
      </c>
      <c r="BW6" s="34">
        <f t="shared" si="8"/>
        <v>33.86</v>
      </c>
      <c r="BX6" s="34">
        <f t="shared" si="8"/>
        <v>43.13</v>
      </c>
      <c r="BY6" s="34">
        <f t="shared" si="8"/>
        <v>46.26</v>
      </c>
      <c r="BZ6" s="34">
        <f t="shared" si="8"/>
        <v>45.81</v>
      </c>
      <c r="CA6" s="33" t="str">
        <f>IF(CA7="","",IF(CA7="-","【-】","【"&amp;SUBSTITUTE(TEXT(CA7,"#,##0.00"),"-","△")&amp;"】"))</f>
        <v>【47.34】</v>
      </c>
      <c r="CB6" s="34">
        <f>IF(CB7="",NA(),CB7)</f>
        <v>181.12</v>
      </c>
      <c r="CC6" s="34">
        <f t="shared" ref="CC6:CK6" si="9">IF(CC7="",NA(),CC7)</f>
        <v>195.21</v>
      </c>
      <c r="CD6" s="34">
        <f t="shared" si="9"/>
        <v>174.65</v>
      </c>
      <c r="CE6" s="34">
        <f t="shared" si="9"/>
        <v>193.87</v>
      </c>
      <c r="CF6" s="34">
        <f t="shared" si="9"/>
        <v>150</v>
      </c>
      <c r="CG6" s="34">
        <f t="shared" si="9"/>
        <v>463.38</v>
      </c>
      <c r="CH6" s="34">
        <f t="shared" si="9"/>
        <v>510.15</v>
      </c>
      <c r="CI6" s="34">
        <f t="shared" si="9"/>
        <v>392.03</v>
      </c>
      <c r="CJ6" s="34">
        <f t="shared" si="9"/>
        <v>376.4</v>
      </c>
      <c r="CK6" s="34">
        <f t="shared" si="9"/>
        <v>383.92</v>
      </c>
      <c r="CL6" s="33" t="str">
        <f>IF(CL7="","",IF(CL7="-","【-】","【"&amp;SUBSTITUTE(TEXT(CL7,"#,##0.00"),"-","△")&amp;"】"))</f>
        <v>【360.30】</v>
      </c>
      <c r="CM6" s="34">
        <f>IF(CM7="",NA(),CM7)</f>
        <v>21.79</v>
      </c>
      <c r="CN6" s="34">
        <f t="shared" ref="CN6:CV6" si="10">IF(CN7="",NA(),CN7)</f>
        <v>21.03</v>
      </c>
      <c r="CO6" s="34">
        <f t="shared" si="10"/>
        <v>21.03</v>
      </c>
      <c r="CP6" s="34">
        <f t="shared" si="10"/>
        <v>21.03</v>
      </c>
      <c r="CQ6" s="34">
        <f t="shared" si="10"/>
        <v>21.79</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95.73</v>
      </c>
      <c r="CY6" s="34">
        <f t="shared" ref="CY6:DG6" si="11">IF(CY7="",NA(),CY7)</f>
        <v>98.37</v>
      </c>
      <c r="CZ6" s="34">
        <f t="shared" si="11"/>
        <v>98.49</v>
      </c>
      <c r="DA6" s="34">
        <f t="shared" si="11"/>
        <v>92.74</v>
      </c>
      <c r="DB6" s="34">
        <f t="shared" si="11"/>
        <v>93.22</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472158</v>
      </c>
      <c r="D7" s="36">
        <v>47</v>
      </c>
      <c r="E7" s="36">
        <v>17</v>
      </c>
      <c r="F7" s="36">
        <v>6</v>
      </c>
      <c r="G7" s="36">
        <v>0</v>
      </c>
      <c r="H7" s="36" t="s">
        <v>110</v>
      </c>
      <c r="I7" s="36" t="s">
        <v>111</v>
      </c>
      <c r="J7" s="36" t="s">
        <v>112</v>
      </c>
      <c r="K7" s="36" t="s">
        <v>113</v>
      </c>
      <c r="L7" s="36" t="s">
        <v>114</v>
      </c>
      <c r="M7" s="36" t="s">
        <v>115</v>
      </c>
      <c r="N7" s="37" t="s">
        <v>116</v>
      </c>
      <c r="O7" s="37" t="s">
        <v>117</v>
      </c>
      <c r="P7" s="37">
        <v>1.89</v>
      </c>
      <c r="Q7" s="37">
        <v>100</v>
      </c>
      <c r="R7" s="37">
        <v>1369</v>
      </c>
      <c r="S7" s="37">
        <v>43669</v>
      </c>
      <c r="T7" s="37">
        <v>49.94</v>
      </c>
      <c r="U7" s="37">
        <v>874.43</v>
      </c>
      <c r="V7" s="37">
        <v>826</v>
      </c>
      <c r="W7" s="37">
        <v>0.12</v>
      </c>
      <c r="X7" s="37">
        <v>6883.33</v>
      </c>
      <c r="Y7" s="37">
        <v>54.67</v>
      </c>
      <c r="Z7" s="37">
        <v>60.57</v>
      </c>
      <c r="AA7" s="37">
        <v>63.02</v>
      </c>
      <c r="AB7" s="37">
        <v>62.2</v>
      </c>
      <c r="AC7" s="37">
        <v>72.41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767.47</v>
      </c>
      <c r="BI7" s="37">
        <v>651.82000000000005</v>
      </c>
      <c r="BJ7" s="37">
        <v>659.74</v>
      </c>
      <c r="BK7" s="37">
        <v>1716.47</v>
      </c>
      <c r="BL7" s="37">
        <v>1741.94</v>
      </c>
      <c r="BM7" s="37">
        <v>1029.24</v>
      </c>
      <c r="BN7" s="37">
        <v>1063.93</v>
      </c>
      <c r="BO7" s="37">
        <v>1060.8599999999999</v>
      </c>
      <c r="BP7" s="37">
        <v>920.42</v>
      </c>
      <c r="BQ7" s="37">
        <v>40.369999999999997</v>
      </c>
      <c r="BR7" s="37">
        <v>37.770000000000003</v>
      </c>
      <c r="BS7" s="37">
        <v>44.59</v>
      </c>
      <c r="BT7" s="37">
        <v>39.229999999999997</v>
      </c>
      <c r="BU7" s="37">
        <v>50.24</v>
      </c>
      <c r="BV7" s="37">
        <v>35.049999999999997</v>
      </c>
      <c r="BW7" s="37">
        <v>33.86</v>
      </c>
      <c r="BX7" s="37">
        <v>43.13</v>
      </c>
      <c r="BY7" s="37">
        <v>46.26</v>
      </c>
      <c r="BZ7" s="37">
        <v>45.81</v>
      </c>
      <c r="CA7" s="37">
        <v>47.34</v>
      </c>
      <c r="CB7" s="37">
        <v>181.12</v>
      </c>
      <c r="CC7" s="37">
        <v>195.21</v>
      </c>
      <c r="CD7" s="37">
        <v>174.65</v>
      </c>
      <c r="CE7" s="37">
        <v>193.87</v>
      </c>
      <c r="CF7" s="37">
        <v>150</v>
      </c>
      <c r="CG7" s="37">
        <v>463.38</v>
      </c>
      <c r="CH7" s="37">
        <v>510.15</v>
      </c>
      <c r="CI7" s="37">
        <v>392.03</v>
      </c>
      <c r="CJ7" s="37">
        <v>376.4</v>
      </c>
      <c r="CK7" s="37">
        <v>383.92</v>
      </c>
      <c r="CL7" s="37">
        <v>360.3</v>
      </c>
      <c r="CM7" s="37">
        <v>21.79</v>
      </c>
      <c r="CN7" s="37">
        <v>21.03</v>
      </c>
      <c r="CO7" s="37">
        <v>21.03</v>
      </c>
      <c r="CP7" s="37">
        <v>21.03</v>
      </c>
      <c r="CQ7" s="37">
        <v>21.79</v>
      </c>
      <c r="CR7" s="37">
        <v>31.37</v>
      </c>
      <c r="CS7" s="37">
        <v>29.86</v>
      </c>
      <c r="CT7" s="37">
        <v>35.64</v>
      </c>
      <c r="CU7" s="37">
        <v>33.729999999999997</v>
      </c>
      <c r="CV7" s="37">
        <v>33.21</v>
      </c>
      <c r="CW7" s="37">
        <v>34.06</v>
      </c>
      <c r="CX7" s="37">
        <v>95.73</v>
      </c>
      <c r="CY7" s="37">
        <v>98.37</v>
      </c>
      <c r="CZ7" s="37">
        <v>98.49</v>
      </c>
      <c r="DA7" s="37">
        <v>92.74</v>
      </c>
      <c r="DB7" s="37">
        <v>93.22</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dcterms:created xsi:type="dcterms:W3CDTF">2018-12-03T09:35:01Z</dcterms:created>
  <dcterms:modified xsi:type="dcterms:W3CDTF">2019-01-25T07:48:19Z</dcterms:modified>
  <cp:category/>
</cp:coreProperties>
</file>