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C:\Users\arakaki00335\Desktop\"/>
    </mc:Choice>
  </mc:AlternateContent>
  <xr:revisionPtr revIDLastSave="0" documentId="13_ncr:1_{0B9F1010-F3AE-47C0-97D4-60CA35228DB0}" xr6:coauthVersionLast="36" xr6:coauthVersionMax="36" xr10:uidLastSave="{00000000-0000-0000-0000-000000000000}"/>
  <workbookProtection workbookAlgorithmName="SHA-512" workbookHashValue="lPDm15ZJeUdoe9q8GfFuHSkhDdFOBnHTLoJOOr8pUY6mxPdkQ4IGyOTptw00jHmT4rdhK8c4XRVJrl/LKhm05Q==" workbookSaltValue="LI+C1nad2fgQAnZeaSrmH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H85" i="4"/>
  <c r="G85" i="4"/>
  <c r="E85" i="4"/>
  <c r="BB10" i="4"/>
  <c r="AD10" i="4"/>
  <c r="W10" i="4"/>
  <c r="P10" i="4"/>
  <c r="BB8" i="4"/>
  <c r="AT8" i="4"/>
  <c r="AD8" i="4"/>
  <c r="W8" i="4"/>
  <c r="P8" i="4"/>
  <c r="I8" i="4"/>
  <c r="B8" i="4"/>
  <c r="B6" i="4"/>
</calcChain>
</file>

<file path=xl/sharedStrings.xml><?xml version="1.0" encoding="utf-8"?>
<sst xmlns="http://schemas.openxmlformats.org/spreadsheetml/2006/main" count="297" uniqueCount="118">
  <si>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</si>
  <si>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</si>
  <si>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</si>
  <si>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</si>
  <si>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</si>
  <si>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</si>
  <si>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</si>
  <si>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</si>
  <si>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</si>
  <si>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</si>
  <si>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</si>
  <si>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</si>
  <si>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</si>
  <si>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</si>
  <si>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</si>
  <si>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</si>
  <si>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</si>
  <si>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</si>
  <si>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</si>
  <si>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</si>
  <si>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</si>
  <si>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</si>
  <si>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</si>
  <si>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</si>
  <si>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</si>
  <si>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</si>
  <si>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</si>
  <si>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</si>
  <si>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</si>
  <si>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</si>
  <si>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</si>
  <si>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</si>
  <si>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</si>
  <si>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</si>
  <si>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</si>
  <si>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</si>
  <si>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</si>
  <si>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</si>
  <si>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</si>
  <si>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</si>
  <si>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</si>
  <si>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</si>
  <si>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</si>
  <si>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</si>
  <si>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</si>
  <si>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</si>
  <si>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</si>
  <si>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</si>
  <si>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</si>
  <si>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</si>
  <si>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</si>
  <si>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</si>
  <si>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</si>
  <si>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</si>
  <si>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</si>
  <si>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</si>
  <si>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</si>
  <si>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</si>
  <si>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</si>
  <si>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</si>
  <si>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</si>
  <si>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</si>
  <si>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</si>
  <si>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</si>
  <si>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</si>
  <si>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</si>
  <si>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</si>
  <si>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</si>
  <si>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</si>
  <si>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</si>
  <si>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</si>
  <si>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</si>
  <si>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</si>
  <si>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</si>
  <si>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</si>
  <si>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</si>
  <si>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</si>
  <si>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</si>
  <si>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</si>
  <si>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</si>
  <si>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</si>
  <si>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</si>
  <si>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</si>
  <si>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</si>
  <si>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</si>
  <si>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</si>
  <si>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</si>
  <si>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</si>
  <si>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</si>
  <si>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</si>
  <si>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</si>
  <si>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</si>
  <si>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</si>
  <si>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</si>
  <si>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</si>
  <si>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</si>
  <si>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南城市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</si>
  <si>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</si>
  <si>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</si>
  <si>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</si>
  <si>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</si>
  <si>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</si>
  <si>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</si>
  <si>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</si>
  <si>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</si>
  <si>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</si>
  <si>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</si>
  <si>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</si>
  <si>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</si>
  <si>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</si>
  <si>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</si>
  <si>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</si>
  <si>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</si>
  <si>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</si>
  <si>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</si>
  <si>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本市における農業集落排水事業は、平成11年に供用開始され、現在12箇所の終末処理場があります。
処理区域が広く、施設数が多いことにより維持管理運営が煩雑であり維持管理費の増加、老朽化に伴う更新整備投資に係る経費の増大が懸念され、一般会計繰入金への依存度が高く、非常に厳しい経営状況となっています。引き続き計画的な整備促進及び水洗化率の向上を図るとともに、下水道料金改定の検討も行い、経営の健全化・効率化を図って参ります。</t>
    <rPh sb="7" eb="9">
      <t>ノウギョウ</t>
    </rPh>
    <rPh sb="9" eb="11">
      <t>シュウラク</t>
    </rPh>
    <rPh sb="11" eb="13">
      <t>ハイスイ</t>
    </rPh>
    <rPh sb="13" eb="15">
      <t>ジギョウ</t>
    </rPh>
    <rPh sb="17" eb="19">
      <t>ヘイセイ</t>
    </rPh>
    <rPh sb="21" eb="22">
      <t>ネン</t>
    </rPh>
    <rPh sb="23" eb="25">
      <t>キョウヨウ</t>
    </rPh>
    <rPh sb="25" eb="27">
      <t>カイシ</t>
    </rPh>
    <rPh sb="30" eb="32">
      <t>ゲンザイ</t>
    </rPh>
    <rPh sb="34" eb="36">
      <t>カショ</t>
    </rPh>
    <rPh sb="37" eb="39">
      <t>シュウマツ</t>
    </rPh>
    <rPh sb="39" eb="42">
      <t>ショリジョウ</t>
    </rPh>
    <rPh sb="49" eb="51">
      <t>ショリ</t>
    </rPh>
    <rPh sb="51" eb="53">
      <t>クイキ</t>
    </rPh>
    <rPh sb="54" eb="55">
      <t>ヒロ</t>
    </rPh>
    <rPh sb="57" eb="59">
      <t>シセツ</t>
    </rPh>
    <rPh sb="59" eb="60">
      <t>スウ</t>
    </rPh>
    <rPh sb="61" eb="62">
      <t>オオ</t>
    </rPh>
    <rPh sb="68" eb="70">
      <t>イジ</t>
    </rPh>
    <rPh sb="70" eb="72">
      <t>カンリ</t>
    </rPh>
    <rPh sb="72" eb="74">
      <t>ウンエイ</t>
    </rPh>
    <rPh sb="75" eb="77">
      <t>ハンザツ</t>
    </rPh>
    <rPh sb="80" eb="82">
      <t>イジ</t>
    </rPh>
    <rPh sb="82" eb="84">
      <t>カンリ</t>
    </rPh>
    <rPh sb="84" eb="85">
      <t>ヒ</t>
    </rPh>
    <rPh sb="86" eb="88">
      <t>ゾウカ</t>
    </rPh>
    <rPh sb="89" eb="92">
      <t>ロウキュウカ</t>
    </rPh>
    <rPh sb="93" eb="94">
      <t>トモナ</t>
    </rPh>
    <rPh sb="95" eb="97">
      <t>コウシン</t>
    </rPh>
    <rPh sb="97" eb="99">
      <t>セイビ</t>
    </rPh>
    <rPh sb="99" eb="101">
      <t>トウシ</t>
    </rPh>
    <rPh sb="102" eb="103">
      <t>カカ</t>
    </rPh>
    <rPh sb="104" eb="106">
      <t>ケイヒ</t>
    </rPh>
    <rPh sb="107" eb="109">
      <t>ゾウダイ</t>
    </rPh>
    <rPh sb="110" eb="112">
      <t>ケネン</t>
    </rPh>
    <rPh sb="115" eb="117">
      <t>イッパン</t>
    </rPh>
    <rPh sb="117" eb="119">
      <t>カイケイ</t>
    </rPh>
    <rPh sb="119" eb="121">
      <t>クリイレ</t>
    </rPh>
    <rPh sb="121" eb="122">
      <t>キン</t>
    </rPh>
    <rPh sb="124" eb="127">
      <t>イゾンド</t>
    </rPh>
    <rPh sb="128" eb="129">
      <t>タカ</t>
    </rPh>
    <rPh sb="131" eb="133">
      <t>ヒジョウ</t>
    </rPh>
    <rPh sb="134" eb="135">
      <t>キビ</t>
    </rPh>
    <rPh sb="137" eb="139">
      <t>ケイエイ</t>
    </rPh>
    <rPh sb="139" eb="141">
      <t>ジョウキョウ</t>
    </rPh>
    <rPh sb="149" eb="150">
      <t>ヒ</t>
    </rPh>
    <rPh sb="151" eb="152">
      <t>ツヅ</t>
    </rPh>
    <rPh sb="186" eb="188">
      <t>ケントウ</t>
    </rPh>
    <phoneticPr fontId="4"/>
  </si>
  <si>
    <t>　本市は、令和元年度より地方公営企業法の一部を適用し地方公営企業会計へ移行したため、平成30年度以前の数値は0となっています。
　①経常収支比率は、113.43%であるものの、⑤経費回収率は、48.45%で、類似団体・全国平均を下回っています。これは、汚水処理に係る費用が下水道使用料等で賄えておらず、一般会計からの繰入金で補てんし、事業運営を行っていることによるものです。
　短期的な債務に対する支払能力を表す③流動比率は97.81%であるものの、支払能力を高めるための経営能力を図っていく必要があります。
　④企業債残高対事業規模比率は、類似団体・全国平均を上回っていますが、施設改築整備に伴う公債費負担が高額なのに対して、使用料金収入のみで補うことができず高い数値となっています。
　⑥汚水処理原価は、類似団体・全国平均と比較して低い状況となっていますが、引き続き維持管理費の削減、接続率の向上に努めていきます。
　⑦施設利用率は、100%を下回っていますが、これは、汚水流入量のピーク時でも安定的に処理を行うこと及び今後の整備による増加を考慮していることによるものです。
　⑧水洗化率は、類似団体・全国平均と比較すると下回っているため、今後も接続推進員等による未接続世帯への訪問などを行い普及促進を進めていきます。</t>
    <rPh sb="1" eb="3">
      <t>ホンシ</t>
    </rPh>
    <rPh sb="5" eb="7">
      <t>レイワ</t>
    </rPh>
    <rPh sb="7" eb="8">
      <t>ガン</t>
    </rPh>
    <rPh sb="8" eb="10">
      <t>ネンド</t>
    </rPh>
    <rPh sb="12" eb="14">
      <t>チホウ</t>
    </rPh>
    <rPh sb="14" eb="16">
      <t>コウエイ</t>
    </rPh>
    <rPh sb="16" eb="18">
      <t>キギョウ</t>
    </rPh>
    <rPh sb="18" eb="19">
      <t>ホウ</t>
    </rPh>
    <rPh sb="20" eb="22">
      <t>イチブ</t>
    </rPh>
    <rPh sb="23" eb="25">
      <t>テキヨウ</t>
    </rPh>
    <rPh sb="26" eb="28">
      <t>チホウ</t>
    </rPh>
    <rPh sb="28" eb="30">
      <t>コウエイ</t>
    </rPh>
    <rPh sb="30" eb="32">
      <t>キギョウ</t>
    </rPh>
    <rPh sb="32" eb="34">
      <t>カイケイ</t>
    </rPh>
    <rPh sb="35" eb="37">
      <t>イコウ</t>
    </rPh>
    <rPh sb="42" eb="44">
      <t>ヘイセイ</t>
    </rPh>
    <rPh sb="46" eb="48">
      <t>ネンド</t>
    </rPh>
    <rPh sb="48" eb="50">
      <t>イゼン</t>
    </rPh>
    <rPh sb="51" eb="53">
      <t>スウチ</t>
    </rPh>
    <rPh sb="66" eb="68">
      <t>ケイジョウ</t>
    </rPh>
    <rPh sb="68" eb="70">
      <t>シュウシ</t>
    </rPh>
    <rPh sb="70" eb="72">
      <t>ヒリツ</t>
    </rPh>
    <rPh sb="89" eb="91">
      <t>ケイヒ</t>
    </rPh>
    <rPh sb="91" eb="93">
      <t>カイシュウ</t>
    </rPh>
    <rPh sb="93" eb="94">
      <t>リツ</t>
    </rPh>
    <rPh sb="104" eb="106">
      <t>ルイジ</t>
    </rPh>
    <rPh sb="106" eb="108">
      <t>ダンタイ</t>
    </rPh>
    <rPh sb="109" eb="111">
      <t>ゼンコク</t>
    </rPh>
    <rPh sb="111" eb="113">
      <t>ヘイキン</t>
    </rPh>
    <rPh sb="114" eb="116">
      <t>シタマワ</t>
    </rPh>
    <rPh sb="126" eb="128">
      <t>オスイ</t>
    </rPh>
    <rPh sb="128" eb="130">
      <t>ショリ</t>
    </rPh>
    <rPh sb="131" eb="132">
      <t>カカ</t>
    </rPh>
    <rPh sb="133" eb="135">
      <t>ヒヨウ</t>
    </rPh>
    <rPh sb="136" eb="139">
      <t>ゲスイドウ</t>
    </rPh>
    <rPh sb="139" eb="142">
      <t>シヨウリョウ</t>
    </rPh>
    <rPh sb="142" eb="143">
      <t>トウ</t>
    </rPh>
    <rPh sb="144" eb="145">
      <t>マカナ</t>
    </rPh>
    <rPh sb="151" eb="153">
      <t>イッパン</t>
    </rPh>
    <rPh sb="153" eb="155">
      <t>カイケイ</t>
    </rPh>
    <rPh sb="167" eb="169">
      <t>ジギョウ</t>
    </rPh>
    <rPh sb="169" eb="171">
      <t>ウンエイ</t>
    </rPh>
    <rPh sb="172" eb="173">
      <t>オコナ</t>
    </rPh>
    <rPh sb="189" eb="192">
      <t>タンキテキ</t>
    </rPh>
    <rPh sb="193" eb="195">
      <t>サイム</t>
    </rPh>
    <rPh sb="196" eb="197">
      <t>タイ</t>
    </rPh>
    <rPh sb="199" eb="201">
      <t>シハラ</t>
    </rPh>
    <rPh sb="201" eb="203">
      <t>ノウリョク</t>
    </rPh>
    <rPh sb="204" eb="205">
      <t>アラワ</t>
    </rPh>
    <rPh sb="207" eb="209">
      <t>リュウドウ</t>
    </rPh>
    <rPh sb="209" eb="211">
      <t>ヒリツ</t>
    </rPh>
    <rPh sb="225" eb="227">
      <t>シハラ</t>
    </rPh>
    <rPh sb="227" eb="229">
      <t>ノウリョク</t>
    </rPh>
    <rPh sb="230" eb="231">
      <t>タカ</t>
    </rPh>
    <rPh sb="236" eb="238">
      <t>ケイエイ</t>
    </rPh>
    <rPh sb="238" eb="240">
      <t>ノウリョク</t>
    </rPh>
    <rPh sb="241" eb="242">
      <t>ハカ</t>
    </rPh>
    <rPh sb="246" eb="248">
      <t>ヒツヨウ</t>
    </rPh>
    <rPh sb="257" eb="259">
      <t>キギョウ</t>
    </rPh>
    <rPh sb="259" eb="260">
      <t>サイ</t>
    </rPh>
    <rPh sb="260" eb="262">
      <t>ザンダカ</t>
    </rPh>
    <rPh sb="262" eb="263">
      <t>タイ</t>
    </rPh>
    <rPh sb="263" eb="265">
      <t>ジギョウ</t>
    </rPh>
    <rPh sb="265" eb="267">
      <t>キボ</t>
    </rPh>
    <rPh sb="267" eb="269">
      <t>ヒリツ</t>
    </rPh>
    <rPh sb="271" eb="273">
      <t>ルイジ</t>
    </rPh>
    <rPh sb="273" eb="275">
      <t>ダンタイ</t>
    </rPh>
    <rPh sb="276" eb="278">
      <t>ゼンコク</t>
    </rPh>
    <rPh sb="278" eb="280">
      <t>ヘイキン</t>
    </rPh>
    <rPh sb="281" eb="283">
      <t>ウワマワ</t>
    </rPh>
    <rPh sb="294" eb="296">
      <t>セイビ</t>
    </rPh>
    <rPh sb="297" eb="298">
      <t>トモナ</t>
    </rPh>
    <rPh sb="299" eb="301">
      <t>コウサイ</t>
    </rPh>
    <rPh sb="301" eb="302">
      <t>ヒ</t>
    </rPh>
    <rPh sb="302" eb="304">
      <t>フタン</t>
    </rPh>
    <rPh sb="305" eb="307">
      <t>コウガク</t>
    </rPh>
    <rPh sb="310" eb="311">
      <t>タイ</t>
    </rPh>
    <rPh sb="314" eb="317">
      <t>シヨウリョウ</t>
    </rPh>
    <rPh sb="317" eb="318">
      <t>キン</t>
    </rPh>
    <rPh sb="318" eb="320">
      <t>シュウニュウ</t>
    </rPh>
    <rPh sb="323" eb="324">
      <t>オギナ</t>
    </rPh>
    <rPh sb="331" eb="332">
      <t>タカ</t>
    </rPh>
    <rPh sb="333" eb="335">
      <t>スウチ</t>
    </rPh>
    <rPh sb="346" eb="348">
      <t>オスイ</t>
    </rPh>
    <rPh sb="348" eb="350">
      <t>ショリ</t>
    </rPh>
    <rPh sb="350" eb="352">
      <t>ゲンカ</t>
    </rPh>
    <rPh sb="354" eb="356">
      <t>ルイジ</t>
    </rPh>
    <rPh sb="356" eb="358">
      <t>ダンタイ</t>
    </rPh>
    <rPh sb="359" eb="361">
      <t>ゼンコク</t>
    </rPh>
    <rPh sb="361" eb="363">
      <t>ヘイキン</t>
    </rPh>
    <rPh sb="364" eb="366">
      <t>ヒカク</t>
    </rPh>
    <rPh sb="368" eb="369">
      <t>ヒク</t>
    </rPh>
    <rPh sb="370" eb="372">
      <t>ジョウキョウ</t>
    </rPh>
    <rPh sb="381" eb="382">
      <t>ヒ</t>
    </rPh>
    <rPh sb="383" eb="384">
      <t>ツヅ</t>
    </rPh>
    <rPh sb="385" eb="387">
      <t>イジ</t>
    </rPh>
    <rPh sb="387" eb="389">
      <t>カンリ</t>
    </rPh>
    <rPh sb="389" eb="390">
      <t>ヒ</t>
    </rPh>
    <rPh sb="391" eb="393">
      <t>サクゲン</t>
    </rPh>
    <rPh sb="394" eb="396">
      <t>セツゾク</t>
    </rPh>
    <rPh sb="396" eb="397">
      <t>リツ</t>
    </rPh>
    <rPh sb="398" eb="400">
      <t>コウジョウ</t>
    </rPh>
    <rPh sb="401" eb="402">
      <t>ツト</t>
    </rPh>
    <rPh sb="496" eb="499">
      <t>スイセンカ</t>
    </rPh>
    <rPh sb="499" eb="500">
      <t>リツ</t>
    </rPh>
    <rPh sb="505" eb="507">
      <t>ヘイキン</t>
    </rPh>
    <rPh sb="508" eb="510">
      <t>ヒカク</t>
    </rPh>
    <rPh sb="525" eb="527">
      <t>セツゾク</t>
    </rPh>
    <rPh sb="527" eb="529">
      <t>スイシン</t>
    </rPh>
    <rPh sb="529" eb="530">
      <t>イン</t>
    </rPh>
    <rPh sb="530" eb="531">
      <t>ナド</t>
    </rPh>
    <rPh sb="535" eb="536">
      <t>ツヅ</t>
    </rPh>
    <rPh sb="543" eb="545">
      <t>セタイ</t>
    </rPh>
    <rPh sb="545" eb="547">
      <t>ホウモン</t>
    </rPh>
    <rPh sb="550" eb="551">
      <t>オコナ</t>
    </rPh>
    <rPh sb="552" eb="554">
      <t>フキュウ</t>
    </rPh>
    <rPh sb="554" eb="556">
      <t>ソクシン</t>
    </rPh>
    <rPh sb="557" eb="558">
      <t>スス</t>
    </rPh>
    <phoneticPr fontId="4"/>
  </si>
  <si>
    <t>　老朽化した施設については、修繕箇所が増加し修繕費やその他維持管理費が増加傾向にあります。
　令和2年度は管渠更新が無かったため③管渠改善率が0となっています。
　今後は、終末処理場の統廃合や機能強化事業を行い、維持管理費の抑制に努めていきます。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</si>
</sst>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0.24</c:v>
                </c:pt>
                <c:pt idx="4" formatCode="#,##0.00;&quot;△&quot;#,##0.00">
                  <c:v>0</c:v>
                </c:pt>
              </c:numCache>
            </c:numRef>
          </c:val>
          <c:extLst>
            <c:ext xmlns:c16="http://schemas.microsoft.com/office/drawing/2014/chart" uri="{C3380CC4-5D6E-409C-BE32-E72D297353CC}">
              <c16:uniqueId val="{00000000-BEBE-4B7E-8EA8-D71AAD65CE2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0.25</c:v>
                </c:pt>
              </c:numCache>
            </c:numRef>
          </c:val>
          <c:smooth val="0"/>
          <c:extLst>
            <c:ext xmlns:c16="http://schemas.microsoft.com/office/drawing/2014/chart" uri="{C3380CC4-5D6E-409C-BE32-E72D297353CC}">
              <c16:uniqueId val="{00000001-BEBE-4B7E-8EA8-D71AAD65CE2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54.85</c:v>
                </c:pt>
                <c:pt idx="4">
                  <c:v>57.06</c:v>
                </c:pt>
              </c:numCache>
            </c:numRef>
          </c:val>
          <c:extLst>
            <c:ext xmlns:c16="http://schemas.microsoft.com/office/drawing/2014/chart" uri="{C3380CC4-5D6E-409C-BE32-E72D297353CC}">
              <c16:uniqueId val="{00000000-562E-4B0D-BB6A-BE93D058AB4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50.14</c:v>
                </c:pt>
                <c:pt idx="4">
                  <c:v>54.83</c:v>
                </c:pt>
              </c:numCache>
            </c:numRef>
          </c:val>
          <c:smooth val="0"/>
          <c:extLst>
            <c:ext xmlns:c16="http://schemas.microsoft.com/office/drawing/2014/chart" uri="{C3380CC4-5D6E-409C-BE32-E72D297353CC}">
              <c16:uniqueId val="{00000001-562E-4B0D-BB6A-BE93D058AB4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78.17</c:v>
                </c:pt>
                <c:pt idx="4">
                  <c:v>79.44</c:v>
                </c:pt>
              </c:numCache>
            </c:numRef>
          </c:val>
          <c:extLst>
            <c:ext xmlns:c16="http://schemas.microsoft.com/office/drawing/2014/chart" uri="{C3380CC4-5D6E-409C-BE32-E72D297353CC}">
              <c16:uniqueId val="{00000000-AD3C-4E69-97B2-3FE069350BF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84.98</c:v>
                </c:pt>
                <c:pt idx="4">
                  <c:v>84.7</c:v>
                </c:pt>
              </c:numCache>
            </c:numRef>
          </c:val>
          <c:smooth val="0"/>
          <c:extLst>
            <c:ext xmlns:c16="http://schemas.microsoft.com/office/drawing/2014/chart" uri="{C3380CC4-5D6E-409C-BE32-E72D297353CC}">
              <c16:uniqueId val="{00000001-AD3C-4E69-97B2-3FE069350BF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106.32</c:v>
                </c:pt>
                <c:pt idx="4">
                  <c:v>113.43</c:v>
                </c:pt>
              </c:numCache>
            </c:numRef>
          </c:val>
          <c:extLst>
            <c:ext xmlns:c16="http://schemas.microsoft.com/office/drawing/2014/chart" uri="{C3380CC4-5D6E-409C-BE32-E72D297353CC}">
              <c16:uniqueId val="{00000000-7BBE-4566-91EB-8AF599B22F1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103.6</c:v>
                </c:pt>
                <c:pt idx="4">
                  <c:v>106.37</c:v>
                </c:pt>
              </c:numCache>
            </c:numRef>
          </c:val>
          <c:smooth val="0"/>
          <c:extLst>
            <c:ext xmlns:c16="http://schemas.microsoft.com/office/drawing/2014/chart" uri="{C3380CC4-5D6E-409C-BE32-E72D297353CC}">
              <c16:uniqueId val="{00000001-7BBE-4566-91EB-8AF599B22F1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5.72</c:v>
                </c:pt>
                <c:pt idx="4">
                  <c:v>9.18</c:v>
                </c:pt>
              </c:numCache>
            </c:numRef>
          </c:val>
          <c:extLst>
            <c:ext xmlns:c16="http://schemas.microsoft.com/office/drawing/2014/chart" uri="{C3380CC4-5D6E-409C-BE32-E72D297353CC}">
              <c16:uniqueId val="{00000000-7A73-4B95-AD5D-ED6083FC2A8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23.06</c:v>
                </c:pt>
                <c:pt idx="4">
                  <c:v>20.34</c:v>
                </c:pt>
              </c:numCache>
            </c:numRef>
          </c:val>
          <c:smooth val="0"/>
          <c:extLst>
            <c:ext xmlns:c16="http://schemas.microsoft.com/office/drawing/2014/chart" uri="{C3380CC4-5D6E-409C-BE32-E72D297353CC}">
              <c16:uniqueId val="{00000001-7A73-4B95-AD5D-ED6083FC2A8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62C-4288-9AD4-771F782C624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062C-4288-9AD4-771F782C624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22C-4A6F-AB40-15BA191764A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193.99</c:v>
                </c:pt>
                <c:pt idx="4">
                  <c:v>139.02000000000001</c:v>
                </c:pt>
              </c:numCache>
            </c:numRef>
          </c:val>
          <c:smooth val="0"/>
          <c:extLst>
            <c:ext xmlns:c16="http://schemas.microsoft.com/office/drawing/2014/chart" uri="{C3380CC4-5D6E-409C-BE32-E72D297353CC}">
              <c16:uniqueId val="{00000001-522C-4A6F-AB40-15BA191764A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82.22</c:v>
                </c:pt>
                <c:pt idx="4">
                  <c:v>97.81</c:v>
                </c:pt>
              </c:numCache>
            </c:numRef>
          </c:val>
          <c:extLst>
            <c:ext xmlns:c16="http://schemas.microsoft.com/office/drawing/2014/chart" uri="{C3380CC4-5D6E-409C-BE32-E72D297353CC}">
              <c16:uniqueId val="{00000000-318F-4DFC-A334-D62051D2F81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26.99</c:v>
                </c:pt>
                <c:pt idx="4">
                  <c:v>29.13</c:v>
                </c:pt>
              </c:numCache>
            </c:numRef>
          </c:val>
          <c:smooth val="0"/>
          <c:extLst>
            <c:ext xmlns:c16="http://schemas.microsoft.com/office/drawing/2014/chart" uri="{C3380CC4-5D6E-409C-BE32-E72D297353CC}">
              <c16:uniqueId val="{00000001-318F-4DFC-A334-D62051D2F81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1232.04</c:v>
                </c:pt>
                <c:pt idx="4">
                  <c:v>1148.7</c:v>
                </c:pt>
              </c:numCache>
            </c:numRef>
          </c:val>
          <c:extLst>
            <c:ext xmlns:c16="http://schemas.microsoft.com/office/drawing/2014/chart" uri="{C3380CC4-5D6E-409C-BE32-E72D297353CC}">
              <c16:uniqueId val="{00000000-108D-4558-B427-118369EE5ED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826.83</c:v>
                </c:pt>
                <c:pt idx="4">
                  <c:v>867.83</c:v>
                </c:pt>
              </c:numCache>
            </c:numRef>
          </c:val>
          <c:smooth val="0"/>
          <c:extLst>
            <c:ext xmlns:c16="http://schemas.microsoft.com/office/drawing/2014/chart" uri="{C3380CC4-5D6E-409C-BE32-E72D297353CC}">
              <c16:uniqueId val="{00000001-108D-4558-B427-118369EE5ED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48.85</c:v>
                </c:pt>
                <c:pt idx="4">
                  <c:v>48.45</c:v>
                </c:pt>
              </c:numCache>
            </c:numRef>
          </c:val>
          <c:extLst>
            <c:ext xmlns:c16="http://schemas.microsoft.com/office/drawing/2014/chart" uri="{C3380CC4-5D6E-409C-BE32-E72D297353CC}">
              <c16:uniqueId val="{00000000-586F-485A-885E-EAE4ECD8E45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57.31</c:v>
                </c:pt>
                <c:pt idx="4">
                  <c:v>57.08</c:v>
                </c:pt>
              </c:numCache>
            </c:numRef>
          </c:val>
          <c:smooth val="0"/>
          <c:extLst>
            <c:ext xmlns:c16="http://schemas.microsoft.com/office/drawing/2014/chart" uri="{C3380CC4-5D6E-409C-BE32-E72D297353CC}">
              <c16:uniqueId val="{00000001-586F-485A-885E-EAE4ECD8E45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6DD2-4093-AFDC-2395C5C9510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273.52</c:v>
                </c:pt>
                <c:pt idx="4">
                  <c:v>274.99</c:v>
                </c:pt>
              </c:numCache>
            </c:numRef>
          </c:val>
          <c:smooth val="0"/>
          <c:extLst>
            <c:ext xmlns:c16="http://schemas.microsoft.com/office/drawing/2014/chart" uri="{C3380CC4-5D6E-409C-BE32-E72D297353CC}">
              <c16:uniqueId val="{00000001-6DD2-4093-AFDC-2395C5C9510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沖縄県　南城市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tr">
        <f>データ!$M$6</f>
        <v>非設置</v>
      </c>
      <c r="AE8" s="79"/>
      <c r="AF8" s="79"/>
      <c r="AG8" s="79"/>
      <c r="AH8" s="79"/>
      <c r="AI8" s="79"/>
      <c r="AJ8" s="79"/>
      <c r="AK8" s="3"/>
      <c r="AL8" s="75">
        <f>データ!S6</f>
        <v>44924</v>
      </c>
      <c r="AM8" s="75"/>
      <c r="AN8" s="75"/>
      <c r="AO8" s="75"/>
      <c r="AP8" s="75"/>
      <c r="AQ8" s="75"/>
      <c r="AR8" s="75"/>
      <c r="AS8" s="75"/>
      <c r="AT8" s="74">
        <f>データ!T6</f>
        <v>49.94</v>
      </c>
      <c r="AU8" s="74"/>
      <c r="AV8" s="74"/>
      <c r="AW8" s="74"/>
      <c r="AX8" s="74"/>
      <c r="AY8" s="74"/>
      <c r="AZ8" s="74"/>
      <c r="BA8" s="74"/>
      <c r="BB8" s="74">
        <f>データ!U6</f>
        <v>899.56</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87.78</v>
      </c>
      <c r="J10" s="74"/>
      <c r="K10" s="74"/>
      <c r="L10" s="74"/>
      <c r="M10" s="74"/>
      <c r="N10" s="74"/>
      <c r="O10" s="74"/>
      <c r="P10" s="74">
        <f>データ!P6</f>
        <v>42.83</v>
      </c>
      <c r="Q10" s="74"/>
      <c r="R10" s="74"/>
      <c r="S10" s="74"/>
      <c r="T10" s="74"/>
      <c r="U10" s="74"/>
      <c r="V10" s="74"/>
      <c r="W10" s="74">
        <f>データ!Q6</f>
        <v>100</v>
      </c>
      <c r="X10" s="74"/>
      <c r="Y10" s="74"/>
      <c r="Z10" s="74"/>
      <c r="AA10" s="74"/>
      <c r="AB10" s="74"/>
      <c r="AC10" s="74"/>
      <c r="AD10" s="75">
        <f>データ!R6</f>
        <v>1394</v>
      </c>
      <c r="AE10" s="75"/>
      <c r="AF10" s="75"/>
      <c r="AG10" s="75"/>
      <c r="AH10" s="75"/>
      <c r="AI10" s="75"/>
      <c r="AJ10" s="75"/>
      <c r="AK10" s="2"/>
      <c r="AL10" s="75">
        <f>データ!V6</f>
        <v>19294</v>
      </c>
      <c r="AM10" s="75"/>
      <c r="AN10" s="75"/>
      <c r="AO10" s="75"/>
      <c r="AP10" s="75"/>
      <c r="AQ10" s="75"/>
      <c r="AR10" s="75"/>
      <c r="AS10" s="75"/>
      <c r="AT10" s="74">
        <f>データ!W6</f>
        <v>9.09</v>
      </c>
      <c r="AU10" s="74"/>
      <c r="AV10" s="74"/>
      <c r="AW10" s="74"/>
      <c r="AX10" s="74"/>
      <c r="AY10" s="74"/>
      <c r="AZ10" s="74"/>
      <c r="BA10" s="74"/>
      <c r="BB10" s="74">
        <f>データ!X6</f>
        <v>2122.5500000000002</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Mfklyg18vjg4iA/x9zjW27HsMMNltMSyUNTyev6+Hm3Xne06pLSiAo/AhOUn+4OSQxA+OmXFMIl5F5VLLmzO8g==" saltValue="Z37bvxIfnAGlY5z7/m8FB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472158</v>
      </c>
      <c r="D6" s="33">
        <f t="shared" si="3"/>
        <v>46</v>
      </c>
      <c r="E6" s="33">
        <f t="shared" si="3"/>
        <v>17</v>
      </c>
      <c r="F6" s="33">
        <f t="shared" si="3"/>
        <v>5</v>
      </c>
      <c r="G6" s="33">
        <f t="shared" si="3"/>
        <v>0</v>
      </c>
      <c r="H6" s="33" t="str">
        <f t="shared" si="3"/>
        <v>沖縄県　南城市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87.78</v>
      </c>
      <c r="P6" s="34">
        <f t="shared" si="3"/>
        <v>42.83</v>
      </c>
      <c r="Q6" s="34">
        <f t="shared" si="3"/>
        <v>100</v>
      </c>
      <c r="R6" s="34">
        <f t="shared" si="3"/>
        <v>1394</v>
      </c>
      <c r="S6" s="34">
        <f t="shared" si="3"/>
        <v>44924</v>
      </c>
      <c r="T6" s="34">
        <f t="shared" si="3"/>
        <v>49.94</v>
      </c>
      <c r="U6" s="34">
        <f t="shared" si="3"/>
        <v>899.56</v>
      </c>
      <c r="V6" s="34">
        <f t="shared" si="3"/>
        <v>19294</v>
      </c>
      <c r="W6" s="34">
        <f t="shared" si="3"/>
        <v>9.09</v>
      </c>
      <c r="X6" s="34">
        <f t="shared" si="3"/>
        <v>2122.5500000000002</v>
      </c>
      <c r="Y6" s="35" t="str">
        <f>IF(Y7="",NA(),Y7)</f>
        <v>-</v>
      </c>
      <c r="Z6" s="35" t="str">
        <f t="shared" ref="Z6:AH6" si="4">IF(Z7="",NA(),Z7)</f>
        <v>-</v>
      </c>
      <c r="AA6" s="35" t="str">
        <f t="shared" si="4"/>
        <v>-</v>
      </c>
      <c r="AB6" s="35">
        <f t="shared" si="4"/>
        <v>106.32</v>
      </c>
      <c r="AC6" s="35">
        <f t="shared" si="4"/>
        <v>113.43</v>
      </c>
      <c r="AD6" s="35" t="str">
        <f t="shared" si="4"/>
        <v>-</v>
      </c>
      <c r="AE6" s="35" t="str">
        <f t="shared" si="4"/>
        <v>-</v>
      </c>
      <c r="AF6" s="35" t="str">
        <f t="shared" si="4"/>
        <v>-</v>
      </c>
      <c r="AG6" s="35">
        <f t="shared" si="4"/>
        <v>103.6</v>
      </c>
      <c r="AH6" s="35">
        <f t="shared" si="4"/>
        <v>106.37</v>
      </c>
      <c r="AI6" s="34" t="str">
        <f>IF(AI7="","",IF(AI7="-","【-】","【"&amp;SUBSTITUTE(TEXT(AI7,"#,##0.00"),"-","△")&amp;"】"))</f>
        <v>【104.99】</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193.99</v>
      </c>
      <c r="AS6" s="35">
        <f t="shared" si="5"/>
        <v>139.02000000000001</v>
      </c>
      <c r="AT6" s="34" t="str">
        <f>IF(AT7="","",IF(AT7="-","【-】","【"&amp;SUBSTITUTE(TEXT(AT7,"#,##0.00"),"-","△")&amp;"】"))</f>
        <v>【121.19】</v>
      </c>
      <c r="AU6" s="35" t="str">
        <f>IF(AU7="",NA(),AU7)</f>
        <v>-</v>
      </c>
      <c r="AV6" s="35" t="str">
        <f t="shared" ref="AV6:BD6" si="6">IF(AV7="",NA(),AV7)</f>
        <v>-</v>
      </c>
      <c r="AW6" s="35" t="str">
        <f t="shared" si="6"/>
        <v>-</v>
      </c>
      <c r="AX6" s="35">
        <f t="shared" si="6"/>
        <v>82.22</v>
      </c>
      <c r="AY6" s="35">
        <f t="shared" si="6"/>
        <v>97.81</v>
      </c>
      <c r="AZ6" s="35" t="str">
        <f t="shared" si="6"/>
        <v>-</v>
      </c>
      <c r="BA6" s="35" t="str">
        <f t="shared" si="6"/>
        <v>-</v>
      </c>
      <c r="BB6" s="35" t="str">
        <f t="shared" si="6"/>
        <v>-</v>
      </c>
      <c r="BC6" s="35">
        <f t="shared" si="6"/>
        <v>26.99</v>
      </c>
      <c r="BD6" s="35">
        <f t="shared" si="6"/>
        <v>29.13</v>
      </c>
      <c r="BE6" s="34" t="str">
        <f>IF(BE7="","",IF(BE7="-","【-】","【"&amp;SUBSTITUTE(TEXT(BE7,"#,##0.00"),"-","△")&amp;"】"))</f>
        <v>【32.80】</v>
      </c>
      <c r="BF6" s="35" t="str">
        <f>IF(BF7="",NA(),BF7)</f>
        <v>-</v>
      </c>
      <c r="BG6" s="35" t="str">
        <f t="shared" ref="BG6:BO6" si="7">IF(BG7="",NA(),BG7)</f>
        <v>-</v>
      </c>
      <c r="BH6" s="35" t="str">
        <f t="shared" si="7"/>
        <v>-</v>
      </c>
      <c r="BI6" s="35">
        <f t="shared" si="7"/>
        <v>1232.04</v>
      </c>
      <c r="BJ6" s="35">
        <f t="shared" si="7"/>
        <v>1148.7</v>
      </c>
      <c r="BK6" s="35" t="str">
        <f t="shared" si="7"/>
        <v>-</v>
      </c>
      <c r="BL6" s="35" t="str">
        <f t="shared" si="7"/>
        <v>-</v>
      </c>
      <c r="BM6" s="35" t="str">
        <f t="shared" si="7"/>
        <v>-</v>
      </c>
      <c r="BN6" s="35">
        <f t="shared" si="7"/>
        <v>826.83</v>
      </c>
      <c r="BO6" s="35">
        <f t="shared" si="7"/>
        <v>867.83</v>
      </c>
      <c r="BP6" s="34" t="str">
        <f>IF(BP7="","",IF(BP7="-","【-】","【"&amp;SUBSTITUTE(TEXT(BP7,"#,##0.00"),"-","△")&amp;"】"))</f>
        <v>【832.52】</v>
      </c>
      <c r="BQ6" s="35" t="str">
        <f>IF(BQ7="",NA(),BQ7)</f>
        <v>-</v>
      </c>
      <c r="BR6" s="35" t="str">
        <f t="shared" ref="BR6:BZ6" si="8">IF(BR7="",NA(),BR7)</f>
        <v>-</v>
      </c>
      <c r="BS6" s="35" t="str">
        <f t="shared" si="8"/>
        <v>-</v>
      </c>
      <c r="BT6" s="35">
        <f t="shared" si="8"/>
        <v>48.85</v>
      </c>
      <c r="BU6" s="35">
        <f t="shared" si="8"/>
        <v>48.45</v>
      </c>
      <c r="BV6" s="35" t="str">
        <f t="shared" si="8"/>
        <v>-</v>
      </c>
      <c r="BW6" s="35" t="str">
        <f t="shared" si="8"/>
        <v>-</v>
      </c>
      <c r="BX6" s="35" t="str">
        <f t="shared" si="8"/>
        <v>-</v>
      </c>
      <c r="BY6" s="35">
        <f t="shared" si="8"/>
        <v>57.31</v>
      </c>
      <c r="BZ6" s="35">
        <f t="shared" si="8"/>
        <v>57.08</v>
      </c>
      <c r="CA6" s="34" t="str">
        <f>IF(CA7="","",IF(CA7="-","【-】","【"&amp;SUBSTITUTE(TEXT(CA7,"#,##0.00"),"-","△")&amp;"】"))</f>
        <v>【60.94】</v>
      </c>
      <c r="CB6" s="35" t="str">
        <f>IF(CB7="",NA(),CB7)</f>
        <v>-</v>
      </c>
      <c r="CC6" s="35" t="str">
        <f t="shared" ref="CC6:CK6" si="9">IF(CC7="",NA(),CC7)</f>
        <v>-</v>
      </c>
      <c r="CD6" s="35" t="str">
        <f t="shared" si="9"/>
        <v>-</v>
      </c>
      <c r="CE6" s="35">
        <f t="shared" si="9"/>
        <v>150</v>
      </c>
      <c r="CF6" s="35">
        <f t="shared" si="9"/>
        <v>150</v>
      </c>
      <c r="CG6" s="35" t="str">
        <f t="shared" si="9"/>
        <v>-</v>
      </c>
      <c r="CH6" s="35" t="str">
        <f t="shared" si="9"/>
        <v>-</v>
      </c>
      <c r="CI6" s="35" t="str">
        <f t="shared" si="9"/>
        <v>-</v>
      </c>
      <c r="CJ6" s="35">
        <f t="shared" si="9"/>
        <v>273.52</v>
      </c>
      <c r="CK6" s="35">
        <f t="shared" si="9"/>
        <v>274.99</v>
      </c>
      <c r="CL6" s="34" t="str">
        <f>IF(CL7="","",IF(CL7="-","【-】","【"&amp;SUBSTITUTE(TEXT(CL7,"#,##0.00"),"-","△")&amp;"】"))</f>
        <v>【253.04】</v>
      </c>
      <c r="CM6" s="35" t="str">
        <f>IF(CM7="",NA(),CM7)</f>
        <v>-</v>
      </c>
      <c r="CN6" s="35" t="str">
        <f t="shared" ref="CN6:CV6" si="10">IF(CN7="",NA(),CN7)</f>
        <v>-</v>
      </c>
      <c r="CO6" s="35" t="str">
        <f t="shared" si="10"/>
        <v>-</v>
      </c>
      <c r="CP6" s="35">
        <f t="shared" si="10"/>
        <v>54.85</v>
      </c>
      <c r="CQ6" s="35">
        <f t="shared" si="10"/>
        <v>57.06</v>
      </c>
      <c r="CR6" s="35" t="str">
        <f t="shared" si="10"/>
        <v>-</v>
      </c>
      <c r="CS6" s="35" t="str">
        <f t="shared" si="10"/>
        <v>-</v>
      </c>
      <c r="CT6" s="35" t="str">
        <f t="shared" si="10"/>
        <v>-</v>
      </c>
      <c r="CU6" s="35">
        <f t="shared" si="10"/>
        <v>50.14</v>
      </c>
      <c r="CV6" s="35">
        <f t="shared" si="10"/>
        <v>54.83</v>
      </c>
      <c r="CW6" s="34" t="str">
        <f>IF(CW7="","",IF(CW7="-","【-】","【"&amp;SUBSTITUTE(TEXT(CW7,"#,##0.00"),"-","△")&amp;"】"))</f>
        <v>【54.84】</v>
      </c>
      <c r="CX6" s="35" t="str">
        <f>IF(CX7="",NA(),CX7)</f>
        <v>-</v>
      </c>
      <c r="CY6" s="35" t="str">
        <f t="shared" ref="CY6:DG6" si="11">IF(CY7="",NA(),CY7)</f>
        <v>-</v>
      </c>
      <c r="CZ6" s="35" t="str">
        <f t="shared" si="11"/>
        <v>-</v>
      </c>
      <c r="DA6" s="35">
        <f t="shared" si="11"/>
        <v>78.17</v>
      </c>
      <c r="DB6" s="35">
        <f t="shared" si="11"/>
        <v>79.44</v>
      </c>
      <c r="DC6" s="35" t="str">
        <f t="shared" si="11"/>
        <v>-</v>
      </c>
      <c r="DD6" s="35" t="str">
        <f t="shared" si="11"/>
        <v>-</v>
      </c>
      <c r="DE6" s="35" t="str">
        <f t="shared" si="11"/>
        <v>-</v>
      </c>
      <c r="DF6" s="35">
        <f t="shared" si="11"/>
        <v>84.98</v>
      </c>
      <c r="DG6" s="35">
        <f t="shared" si="11"/>
        <v>84.7</v>
      </c>
      <c r="DH6" s="34" t="str">
        <f>IF(DH7="","",IF(DH7="-","【-】","【"&amp;SUBSTITUTE(TEXT(DH7,"#,##0.00"),"-","△")&amp;"】"))</f>
        <v>【86.60】</v>
      </c>
      <c r="DI6" s="35" t="str">
        <f>IF(DI7="",NA(),DI7)</f>
        <v>-</v>
      </c>
      <c r="DJ6" s="35" t="str">
        <f t="shared" ref="DJ6:DR6" si="12">IF(DJ7="",NA(),DJ7)</f>
        <v>-</v>
      </c>
      <c r="DK6" s="35" t="str">
        <f t="shared" si="12"/>
        <v>-</v>
      </c>
      <c r="DL6" s="35">
        <f t="shared" si="12"/>
        <v>5.72</v>
      </c>
      <c r="DM6" s="35">
        <f t="shared" si="12"/>
        <v>9.18</v>
      </c>
      <c r="DN6" s="35" t="str">
        <f t="shared" si="12"/>
        <v>-</v>
      </c>
      <c r="DO6" s="35" t="str">
        <f t="shared" si="12"/>
        <v>-</v>
      </c>
      <c r="DP6" s="35" t="str">
        <f t="shared" si="12"/>
        <v>-</v>
      </c>
      <c r="DQ6" s="35">
        <f t="shared" si="12"/>
        <v>23.06</v>
      </c>
      <c r="DR6" s="35">
        <f t="shared" si="12"/>
        <v>20.34</v>
      </c>
      <c r="DS6" s="34" t="str">
        <f>IF(DS7="","",IF(DS7="-","【-】","【"&amp;SUBSTITUTE(TEXT(DS7,"#,##0.00"),"-","△")&amp;"】"))</f>
        <v>【22.21】</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5">
        <f t="shared" si="14"/>
        <v>0.24</v>
      </c>
      <c r="EI6" s="34">
        <f t="shared" si="14"/>
        <v>0</v>
      </c>
      <c r="EJ6" s="35" t="str">
        <f t="shared" si="14"/>
        <v>-</v>
      </c>
      <c r="EK6" s="35" t="str">
        <f t="shared" si="14"/>
        <v>-</v>
      </c>
      <c r="EL6" s="35" t="str">
        <f t="shared" si="14"/>
        <v>-</v>
      </c>
      <c r="EM6" s="35">
        <f t="shared" si="14"/>
        <v>0.02</v>
      </c>
      <c r="EN6" s="35">
        <f t="shared" si="14"/>
        <v>0.25</v>
      </c>
      <c r="EO6" s="34" t="str">
        <f>IF(EO7="","",IF(EO7="-","【-】","【"&amp;SUBSTITUTE(TEXT(EO7,"#,##0.00"),"-","△")&amp;"】"))</f>
        <v>【0.16】</v>
      </c>
    </row>
    <row r="7" spans="1:148" s="36" customFormat="1" x14ac:dyDescent="0.15">
      <c r="A7" s="28"/>
      <c r="B7" s="37">
        <v>2020</v>
      </c>
      <c r="C7" s="37">
        <v>472158</v>
      </c>
      <c r="D7" s="37">
        <v>46</v>
      </c>
      <c r="E7" s="37">
        <v>17</v>
      </c>
      <c r="F7" s="37">
        <v>5</v>
      </c>
      <c r="G7" s="37">
        <v>0</v>
      </c>
      <c r="H7" s="37" t="s">
        <v>96</v>
      </c>
      <c r="I7" s="37" t="s">
        <v>97</v>
      </c>
      <c r="J7" s="37" t="s">
        <v>98</v>
      </c>
      <c r="K7" s="37" t="s">
        <v>99</v>
      </c>
      <c r="L7" s="37" t="s">
        <v>100</v>
      </c>
      <c r="M7" s="37" t="s">
        <v>101</v>
      </c>
      <c r="N7" s="38" t="s">
        <v>102</v>
      </c>
      <c r="O7" s="38">
        <v>87.78</v>
      </c>
      <c r="P7" s="38">
        <v>42.83</v>
      </c>
      <c r="Q7" s="38">
        <v>100</v>
      </c>
      <c r="R7" s="38">
        <v>1394</v>
      </c>
      <c r="S7" s="38">
        <v>44924</v>
      </c>
      <c r="T7" s="38">
        <v>49.94</v>
      </c>
      <c r="U7" s="38">
        <v>899.56</v>
      </c>
      <c r="V7" s="38">
        <v>19294</v>
      </c>
      <c r="W7" s="38">
        <v>9.09</v>
      </c>
      <c r="X7" s="38">
        <v>2122.5500000000002</v>
      </c>
      <c r="Y7" s="38" t="s">
        <v>102</v>
      </c>
      <c r="Z7" s="38" t="s">
        <v>102</v>
      </c>
      <c r="AA7" s="38" t="s">
        <v>102</v>
      </c>
      <c r="AB7" s="38">
        <v>106.32</v>
      </c>
      <c r="AC7" s="38">
        <v>113.43</v>
      </c>
      <c r="AD7" s="38" t="s">
        <v>102</v>
      </c>
      <c r="AE7" s="38" t="s">
        <v>102</v>
      </c>
      <c r="AF7" s="38" t="s">
        <v>102</v>
      </c>
      <c r="AG7" s="38">
        <v>103.6</v>
      </c>
      <c r="AH7" s="38">
        <v>106.37</v>
      </c>
      <c r="AI7" s="38">
        <v>104.99</v>
      </c>
      <c r="AJ7" s="38" t="s">
        <v>102</v>
      </c>
      <c r="AK7" s="38" t="s">
        <v>102</v>
      </c>
      <c r="AL7" s="38" t="s">
        <v>102</v>
      </c>
      <c r="AM7" s="38">
        <v>0</v>
      </c>
      <c r="AN7" s="38">
        <v>0</v>
      </c>
      <c r="AO7" s="38" t="s">
        <v>102</v>
      </c>
      <c r="AP7" s="38" t="s">
        <v>102</v>
      </c>
      <c r="AQ7" s="38" t="s">
        <v>102</v>
      </c>
      <c r="AR7" s="38">
        <v>193.99</v>
      </c>
      <c r="AS7" s="38">
        <v>139.02000000000001</v>
      </c>
      <c r="AT7" s="38">
        <v>121.19</v>
      </c>
      <c r="AU7" s="38" t="s">
        <v>102</v>
      </c>
      <c r="AV7" s="38" t="s">
        <v>102</v>
      </c>
      <c r="AW7" s="38" t="s">
        <v>102</v>
      </c>
      <c r="AX7" s="38">
        <v>82.22</v>
      </c>
      <c r="AY7" s="38">
        <v>97.81</v>
      </c>
      <c r="AZ7" s="38" t="s">
        <v>102</v>
      </c>
      <c r="BA7" s="38" t="s">
        <v>102</v>
      </c>
      <c r="BB7" s="38" t="s">
        <v>102</v>
      </c>
      <c r="BC7" s="38">
        <v>26.99</v>
      </c>
      <c r="BD7" s="38">
        <v>29.13</v>
      </c>
      <c r="BE7" s="38">
        <v>32.799999999999997</v>
      </c>
      <c r="BF7" s="38" t="s">
        <v>102</v>
      </c>
      <c r="BG7" s="38" t="s">
        <v>102</v>
      </c>
      <c r="BH7" s="38" t="s">
        <v>102</v>
      </c>
      <c r="BI7" s="38">
        <v>1232.04</v>
      </c>
      <c r="BJ7" s="38">
        <v>1148.7</v>
      </c>
      <c r="BK7" s="38" t="s">
        <v>102</v>
      </c>
      <c r="BL7" s="38" t="s">
        <v>102</v>
      </c>
      <c r="BM7" s="38" t="s">
        <v>102</v>
      </c>
      <c r="BN7" s="38">
        <v>826.83</v>
      </c>
      <c r="BO7" s="38">
        <v>867.83</v>
      </c>
      <c r="BP7" s="38">
        <v>832.52</v>
      </c>
      <c r="BQ7" s="38" t="s">
        <v>102</v>
      </c>
      <c r="BR7" s="38" t="s">
        <v>102</v>
      </c>
      <c r="BS7" s="38" t="s">
        <v>102</v>
      </c>
      <c r="BT7" s="38">
        <v>48.85</v>
      </c>
      <c r="BU7" s="38">
        <v>48.45</v>
      </c>
      <c r="BV7" s="38" t="s">
        <v>102</v>
      </c>
      <c r="BW7" s="38" t="s">
        <v>102</v>
      </c>
      <c r="BX7" s="38" t="s">
        <v>102</v>
      </c>
      <c r="BY7" s="38">
        <v>57.31</v>
      </c>
      <c r="BZ7" s="38">
        <v>57.08</v>
      </c>
      <c r="CA7" s="38">
        <v>60.94</v>
      </c>
      <c r="CB7" s="38" t="s">
        <v>102</v>
      </c>
      <c r="CC7" s="38" t="s">
        <v>102</v>
      </c>
      <c r="CD7" s="38" t="s">
        <v>102</v>
      </c>
      <c r="CE7" s="38">
        <v>150</v>
      </c>
      <c r="CF7" s="38">
        <v>150</v>
      </c>
      <c r="CG7" s="38" t="s">
        <v>102</v>
      </c>
      <c r="CH7" s="38" t="s">
        <v>102</v>
      </c>
      <c r="CI7" s="38" t="s">
        <v>102</v>
      </c>
      <c r="CJ7" s="38">
        <v>273.52</v>
      </c>
      <c r="CK7" s="38">
        <v>274.99</v>
      </c>
      <c r="CL7" s="38">
        <v>253.04</v>
      </c>
      <c r="CM7" s="38" t="s">
        <v>102</v>
      </c>
      <c r="CN7" s="38" t="s">
        <v>102</v>
      </c>
      <c r="CO7" s="38" t="s">
        <v>102</v>
      </c>
      <c r="CP7" s="38">
        <v>54.85</v>
      </c>
      <c r="CQ7" s="38">
        <v>57.06</v>
      </c>
      <c r="CR7" s="38" t="s">
        <v>102</v>
      </c>
      <c r="CS7" s="38" t="s">
        <v>102</v>
      </c>
      <c r="CT7" s="38" t="s">
        <v>102</v>
      </c>
      <c r="CU7" s="38">
        <v>50.14</v>
      </c>
      <c r="CV7" s="38">
        <v>54.83</v>
      </c>
      <c r="CW7" s="38">
        <v>54.84</v>
      </c>
      <c r="CX7" s="38" t="s">
        <v>102</v>
      </c>
      <c r="CY7" s="38" t="s">
        <v>102</v>
      </c>
      <c r="CZ7" s="38" t="s">
        <v>102</v>
      </c>
      <c r="DA7" s="38">
        <v>78.17</v>
      </c>
      <c r="DB7" s="38">
        <v>79.44</v>
      </c>
      <c r="DC7" s="38" t="s">
        <v>102</v>
      </c>
      <c r="DD7" s="38" t="s">
        <v>102</v>
      </c>
      <c r="DE7" s="38" t="s">
        <v>102</v>
      </c>
      <c r="DF7" s="38">
        <v>84.98</v>
      </c>
      <c r="DG7" s="38">
        <v>84.7</v>
      </c>
      <c r="DH7" s="38">
        <v>86.6</v>
      </c>
      <c r="DI7" s="38" t="s">
        <v>102</v>
      </c>
      <c r="DJ7" s="38" t="s">
        <v>102</v>
      </c>
      <c r="DK7" s="38" t="s">
        <v>102</v>
      </c>
      <c r="DL7" s="38">
        <v>5.72</v>
      </c>
      <c r="DM7" s="38">
        <v>9.18</v>
      </c>
      <c r="DN7" s="38" t="s">
        <v>102</v>
      </c>
      <c r="DO7" s="38" t="s">
        <v>102</v>
      </c>
      <c r="DP7" s="38" t="s">
        <v>102</v>
      </c>
      <c r="DQ7" s="38">
        <v>23.06</v>
      </c>
      <c r="DR7" s="38">
        <v>20.34</v>
      </c>
      <c r="DS7" s="38">
        <v>22.21</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0.24</v>
      </c>
      <c r="EI7" s="38">
        <v>0</v>
      </c>
      <c r="EJ7" s="38" t="s">
        <v>102</v>
      </c>
      <c r="EK7" s="38" t="s">
        <v>102</v>
      </c>
      <c r="EL7" s="38" t="s">
        <v>102</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新垣　琴子</cp:lastModifiedBy>
  <cp:lastPrinted>2022-01-20T04:48:08Z</cp:lastPrinted>
  <dcterms:created xsi:type="dcterms:W3CDTF">2021-12-03T07:35:47Z</dcterms:created>
  <dcterms:modified xsi:type="dcterms:W3CDTF">2022-01-20T04:48:10Z</dcterms:modified>
  <cp:category/>
</cp:coreProperties>
</file>