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産業振興課\03農政係共有\55 認定農業者\♦認定農業者申請様式\令和２年度\修正\"/>
    </mc:Choice>
  </mc:AlternateContent>
  <bookViews>
    <workbookView xWindow="0" yWindow="0" windowWidth="20490" windowHeight="7530"/>
  </bookViews>
  <sheets>
    <sheet name="チェックシート【繁殖牛】" sheetId="2" r:id="rId1"/>
    <sheet name="申請書" sheetId="1" r:id="rId2"/>
    <sheet name="肉用牛繁殖経営（現状）" sheetId="3" r:id="rId3"/>
    <sheet name="肉用牛繁殖経営（目標）" sheetId="4" r:id="rId4"/>
    <sheet name="個人情報" sheetId="5" r:id="rId5"/>
  </sheets>
  <externalReferences>
    <externalReference r:id="rId6"/>
  </externalReferences>
  <definedNames>
    <definedName name="_xlnm.Print_Area" localSheetId="0">チェックシート【繁殖牛】!$A$1:$F$9</definedName>
    <definedName name="_xlnm.Print_Area" localSheetId="4">個人情報!$A$2:$N$45</definedName>
    <definedName name="_xlnm.Print_Area" localSheetId="1">申請書!$B$1:$AI$92</definedName>
    <definedName name="_xlnm.Print_Area">[1]現況!#REF!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4" l="1"/>
  <c r="C38" i="4"/>
  <c r="AL28" i="4"/>
  <c r="AJ27" i="4"/>
  <c r="AH27" i="4"/>
  <c r="AF27" i="4"/>
  <c r="AD27" i="4"/>
  <c r="AB27" i="4"/>
  <c r="Z27" i="4"/>
  <c r="X27" i="4"/>
  <c r="V27" i="4"/>
  <c r="T27" i="4"/>
  <c r="R27" i="4"/>
  <c r="P27" i="4"/>
  <c r="N27" i="4"/>
  <c r="L27" i="4"/>
  <c r="AJ26" i="4"/>
  <c r="AH26" i="4"/>
  <c r="AF26" i="4"/>
  <c r="AD26" i="4"/>
  <c r="AB26" i="4"/>
  <c r="Z26" i="4"/>
  <c r="X26" i="4"/>
  <c r="V26" i="4"/>
  <c r="T26" i="4"/>
  <c r="R26" i="4"/>
  <c r="P26" i="4"/>
  <c r="N26" i="4"/>
  <c r="L26" i="4"/>
  <c r="E26" i="4"/>
  <c r="C26" i="4" s="1"/>
  <c r="AJ25" i="4"/>
  <c r="AH25" i="4"/>
  <c r="AF25" i="4"/>
  <c r="AF28" i="4" s="1"/>
  <c r="AF9" i="4" s="1"/>
  <c r="AD25" i="4"/>
  <c r="AB25" i="4"/>
  <c r="Z25" i="4"/>
  <c r="X25" i="4"/>
  <c r="X28" i="4" s="1"/>
  <c r="X9" i="4" s="1"/>
  <c r="V25" i="4"/>
  <c r="T25" i="4"/>
  <c r="R25" i="4"/>
  <c r="P25" i="4"/>
  <c r="P28" i="4" s="1"/>
  <c r="P9" i="4" s="1"/>
  <c r="N25" i="4"/>
  <c r="L25" i="4"/>
  <c r="AJ24" i="4"/>
  <c r="AJ28" i="4" s="1"/>
  <c r="AJ9" i="4" s="1"/>
  <c r="AH24" i="4"/>
  <c r="AH28" i="4" s="1"/>
  <c r="AH9" i="4" s="1"/>
  <c r="AF24" i="4"/>
  <c r="AD24" i="4"/>
  <c r="AD28" i="4" s="1"/>
  <c r="AD9" i="4" s="1"/>
  <c r="AB24" i="4"/>
  <c r="AB28" i="4" s="1"/>
  <c r="AB9" i="4" s="1"/>
  <c r="Z24" i="4"/>
  <c r="Z28" i="4" s="1"/>
  <c r="Z9" i="4" s="1"/>
  <c r="X24" i="4"/>
  <c r="V24" i="4"/>
  <c r="V28" i="4" s="1"/>
  <c r="V9" i="4" s="1"/>
  <c r="T24" i="4"/>
  <c r="T28" i="4" s="1"/>
  <c r="T9" i="4" s="1"/>
  <c r="R24" i="4"/>
  <c r="R28" i="4" s="1"/>
  <c r="R9" i="4" s="1"/>
  <c r="P24" i="4"/>
  <c r="N24" i="4"/>
  <c r="N28" i="4" s="1"/>
  <c r="N9" i="4" s="1"/>
  <c r="L24" i="4"/>
  <c r="L28" i="4" s="1"/>
  <c r="AL23" i="4"/>
  <c r="AJ22" i="4"/>
  <c r="AH22" i="4"/>
  <c r="AF22" i="4"/>
  <c r="AD22" i="4"/>
  <c r="AB22" i="4"/>
  <c r="Z22" i="4"/>
  <c r="X22" i="4"/>
  <c r="V22" i="4"/>
  <c r="T22" i="4"/>
  <c r="R22" i="4"/>
  <c r="P22" i="4"/>
  <c r="N22" i="4"/>
  <c r="L22" i="4"/>
  <c r="AJ21" i="4"/>
  <c r="AJ23" i="4" s="1"/>
  <c r="AH21" i="4"/>
  <c r="AF21" i="4"/>
  <c r="AD21" i="4"/>
  <c r="AB21" i="4"/>
  <c r="AB23" i="4" s="1"/>
  <c r="Z21" i="4"/>
  <c r="X21" i="4"/>
  <c r="V21" i="4"/>
  <c r="T21" i="4"/>
  <c r="T23" i="4" s="1"/>
  <c r="R21" i="4"/>
  <c r="P21" i="4"/>
  <c r="N21" i="4"/>
  <c r="L21" i="4"/>
  <c r="L23" i="4" s="1"/>
  <c r="AJ20" i="4"/>
  <c r="AH20" i="4"/>
  <c r="AF20" i="4"/>
  <c r="AD20" i="4"/>
  <c r="AB20" i="4"/>
  <c r="Z20" i="4"/>
  <c r="X20" i="4"/>
  <c r="V20" i="4"/>
  <c r="T20" i="4"/>
  <c r="R20" i="4"/>
  <c r="P20" i="4"/>
  <c r="N20" i="4"/>
  <c r="L20" i="4"/>
  <c r="AJ19" i="4"/>
  <c r="AH19" i="4"/>
  <c r="AH23" i="4" s="1"/>
  <c r="AF19" i="4"/>
  <c r="AF23" i="4" s="1"/>
  <c r="AD19" i="4"/>
  <c r="AD23" i="4" s="1"/>
  <c r="AB19" i="4"/>
  <c r="Z19" i="4"/>
  <c r="Z23" i="4" s="1"/>
  <c r="X19" i="4"/>
  <c r="X23" i="4" s="1"/>
  <c r="V19" i="4"/>
  <c r="V23" i="4" s="1"/>
  <c r="T19" i="4"/>
  <c r="R19" i="4"/>
  <c r="R23" i="4" s="1"/>
  <c r="P19" i="4"/>
  <c r="P23" i="4" s="1"/>
  <c r="N19" i="4"/>
  <c r="N23" i="4" s="1"/>
  <c r="L19" i="4"/>
  <c r="E18" i="4"/>
  <c r="C18" i="4" s="1"/>
  <c r="D18" i="4"/>
  <c r="C9" i="4"/>
  <c r="E35" i="4" s="1"/>
  <c r="C35" i="4" s="1"/>
  <c r="C7" i="4"/>
  <c r="C6" i="4"/>
  <c r="L4" i="4"/>
  <c r="L7" i="4" s="1"/>
  <c r="C4" i="4"/>
  <c r="E49" i="4" s="1"/>
  <c r="C49" i="4" s="1"/>
  <c r="D44" i="3"/>
  <c r="C38" i="3"/>
  <c r="AL28" i="3"/>
  <c r="AJ27" i="3"/>
  <c r="AH27" i="3"/>
  <c r="AF27" i="3"/>
  <c r="AD27" i="3"/>
  <c r="AB27" i="3"/>
  <c r="Z27" i="3"/>
  <c r="X27" i="3"/>
  <c r="V27" i="3"/>
  <c r="T27" i="3"/>
  <c r="R27" i="3"/>
  <c r="P27" i="3"/>
  <c r="N27" i="3"/>
  <c r="L27" i="3"/>
  <c r="AJ26" i="3"/>
  <c r="AH26" i="3"/>
  <c r="AF26" i="3"/>
  <c r="AD26" i="3"/>
  <c r="AB26" i="3"/>
  <c r="Z26" i="3"/>
  <c r="X26" i="3"/>
  <c r="V26" i="3"/>
  <c r="T26" i="3"/>
  <c r="R26" i="3"/>
  <c r="P26" i="3"/>
  <c r="N26" i="3"/>
  <c r="L26" i="3"/>
  <c r="AJ25" i="3"/>
  <c r="AH25" i="3"/>
  <c r="AF25" i="3"/>
  <c r="AF28" i="3" s="1"/>
  <c r="AF9" i="3" s="1"/>
  <c r="AD25" i="3"/>
  <c r="AB25" i="3"/>
  <c r="Z25" i="3"/>
  <c r="X25" i="3"/>
  <c r="X28" i="3" s="1"/>
  <c r="X9" i="3" s="1"/>
  <c r="V25" i="3"/>
  <c r="T25" i="3"/>
  <c r="R25" i="3"/>
  <c r="P25" i="3"/>
  <c r="P28" i="3" s="1"/>
  <c r="P9" i="3" s="1"/>
  <c r="N25" i="3"/>
  <c r="L25" i="3"/>
  <c r="AJ24" i="3"/>
  <c r="AJ28" i="3" s="1"/>
  <c r="AJ9" i="3" s="1"/>
  <c r="AH24" i="3"/>
  <c r="AH28" i="3" s="1"/>
  <c r="AH9" i="3" s="1"/>
  <c r="AF24" i="3"/>
  <c r="AD24" i="3"/>
  <c r="AD28" i="3" s="1"/>
  <c r="AD9" i="3" s="1"/>
  <c r="AB24" i="3"/>
  <c r="AB28" i="3" s="1"/>
  <c r="AB9" i="3" s="1"/>
  <c r="Z24" i="3"/>
  <c r="Z28" i="3" s="1"/>
  <c r="Z9" i="3" s="1"/>
  <c r="X24" i="3"/>
  <c r="V24" i="3"/>
  <c r="V28" i="3" s="1"/>
  <c r="V9" i="3" s="1"/>
  <c r="T24" i="3"/>
  <c r="T28" i="3" s="1"/>
  <c r="T9" i="3" s="1"/>
  <c r="R24" i="3"/>
  <c r="R28" i="3" s="1"/>
  <c r="R9" i="3" s="1"/>
  <c r="P24" i="3"/>
  <c r="N24" i="3"/>
  <c r="N28" i="3" s="1"/>
  <c r="N9" i="3" s="1"/>
  <c r="L24" i="3"/>
  <c r="L28" i="3" s="1"/>
  <c r="AL23" i="3"/>
  <c r="AJ22" i="3"/>
  <c r="AH22" i="3"/>
  <c r="AF22" i="3"/>
  <c r="AD22" i="3"/>
  <c r="AB22" i="3"/>
  <c r="Z22" i="3"/>
  <c r="X22" i="3"/>
  <c r="V22" i="3"/>
  <c r="T22" i="3"/>
  <c r="R22" i="3"/>
  <c r="P22" i="3"/>
  <c r="N22" i="3"/>
  <c r="L22" i="3"/>
  <c r="AJ21" i="3"/>
  <c r="AJ23" i="3" s="1"/>
  <c r="AH21" i="3"/>
  <c r="AF21" i="3"/>
  <c r="AD21" i="3"/>
  <c r="AB21" i="3"/>
  <c r="AB23" i="3" s="1"/>
  <c r="Z21" i="3"/>
  <c r="X21" i="3"/>
  <c r="V21" i="3"/>
  <c r="T21" i="3"/>
  <c r="T23" i="3" s="1"/>
  <c r="R21" i="3"/>
  <c r="P21" i="3"/>
  <c r="N21" i="3"/>
  <c r="L21" i="3"/>
  <c r="L23" i="3" s="1"/>
  <c r="AJ20" i="3"/>
  <c r="AH20" i="3"/>
  <c r="AF20" i="3"/>
  <c r="AD20" i="3"/>
  <c r="AB20" i="3"/>
  <c r="Z20" i="3"/>
  <c r="X20" i="3"/>
  <c r="V20" i="3"/>
  <c r="T20" i="3"/>
  <c r="R20" i="3"/>
  <c r="P20" i="3"/>
  <c r="N20" i="3"/>
  <c r="L20" i="3"/>
  <c r="AJ19" i="3"/>
  <c r="AH19" i="3"/>
  <c r="AH23" i="3" s="1"/>
  <c r="AF19" i="3"/>
  <c r="AF23" i="3" s="1"/>
  <c r="AD19" i="3"/>
  <c r="AD23" i="3" s="1"/>
  <c r="AB19" i="3"/>
  <c r="Z19" i="3"/>
  <c r="Z23" i="3" s="1"/>
  <c r="X19" i="3"/>
  <c r="X23" i="3" s="1"/>
  <c r="V19" i="3"/>
  <c r="V23" i="3" s="1"/>
  <c r="T19" i="3"/>
  <c r="R19" i="3"/>
  <c r="R23" i="3" s="1"/>
  <c r="P19" i="3"/>
  <c r="P23" i="3" s="1"/>
  <c r="N19" i="3"/>
  <c r="N23" i="3" s="1"/>
  <c r="L19" i="3"/>
  <c r="D18" i="3"/>
  <c r="C7" i="3"/>
  <c r="C6" i="3"/>
  <c r="C4" i="3"/>
  <c r="A5" i="2"/>
  <c r="A6" i="2" s="1"/>
  <c r="A7" i="2" s="1"/>
  <c r="N29" i="4" l="1"/>
  <c r="N8" i="4"/>
  <c r="AD29" i="4"/>
  <c r="AD8" i="4"/>
  <c r="P8" i="4"/>
  <c r="P29" i="4"/>
  <c r="X8" i="4"/>
  <c r="X29" i="4"/>
  <c r="AF29" i="4"/>
  <c r="AF8" i="4"/>
  <c r="T29" i="4"/>
  <c r="T8" i="4"/>
  <c r="AB29" i="4"/>
  <c r="AB8" i="4"/>
  <c r="AJ29" i="4"/>
  <c r="AJ8" i="4"/>
  <c r="Z29" i="4"/>
  <c r="Z8" i="4"/>
  <c r="V29" i="4"/>
  <c r="V8" i="4"/>
  <c r="L29" i="4"/>
  <c r="AM9" i="4"/>
  <c r="E27" i="4" s="1"/>
  <c r="R29" i="4"/>
  <c r="R8" i="4"/>
  <c r="AH29" i="4"/>
  <c r="AH8" i="4"/>
  <c r="E52" i="4"/>
  <c r="C52" i="4" s="1"/>
  <c r="E54" i="4"/>
  <c r="C54" i="4" s="1"/>
  <c r="AL4" i="4"/>
  <c r="E17" i="4"/>
  <c r="C17" i="4" s="1"/>
  <c r="C15" i="4" s="1"/>
  <c r="E25" i="4"/>
  <c r="C25" i="4" s="1"/>
  <c r="C24" i="4" s="1"/>
  <c r="E28" i="4"/>
  <c r="C28" i="4" s="1"/>
  <c r="E29" i="4"/>
  <c r="C29" i="4" s="1"/>
  <c r="E30" i="4"/>
  <c r="C30" i="4" s="1"/>
  <c r="E32" i="4"/>
  <c r="C32" i="4" s="1"/>
  <c r="E34" i="4"/>
  <c r="C34" i="4" s="1"/>
  <c r="E36" i="4"/>
  <c r="C36" i="4" s="1"/>
  <c r="E41" i="4"/>
  <c r="C41" i="4" s="1"/>
  <c r="E48" i="4"/>
  <c r="C48" i="4" s="1"/>
  <c r="E50" i="4"/>
  <c r="C50" i="4" s="1"/>
  <c r="C8" i="4"/>
  <c r="C10" i="4"/>
  <c r="E39" i="4"/>
  <c r="C39" i="4" s="1"/>
  <c r="E46" i="4"/>
  <c r="C46" i="4" s="1"/>
  <c r="E53" i="4"/>
  <c r="C53" i="4" s="1"/>
  <c r="C11" i="4"/>
  <c r="E23" i="4"/>
  <c r="C23" i="4" s="1"/>
  <c r="E31" i="4"/>
  <c r="C31" i="4" s="1"/>
  <c r="E33" i="4"/>
  <c r="C33" i="4" s="1"/>
  <c r="E37" i="4"/>
  <c r="C37" i="4" s="1"/>
  <c r="AD29" i="3"/>
  <c r="AD8" i="3"/>
  <c r="N29" i="3"/>
  <c r="N8" i="3"/>
  <c r="L29" i="3"/>
  <c r="T29" i="3"/>
  <c r="T8" i="3"/>
  <c r="AM9" i="3"/>
  <c r="E27" i="3" s="1"/>
  <c r="E49" i="3"/>
  <c r="C49" i="3" s="1"/>
  <c r="E37" i="3"/>
  <c r="C37" i="3" s="1"/>
  <c r="E33" i="3"/>
  <c r="C33" i="3" s="1"/>
  <c r="E31" i="3"/>
  <c r="C31" i="3" s="1"/>
  <c r="E23" i="3"/>
  <c r="C23" i="3" s="1"/>
  <c r="E53" i="3"/>
  <c r="C53" i="3" s="1"/>
  <c r="E46" i="3"/>
  <c r="C46" i="3" s="1"/>
  <c r="E39" i="3"/>
  <c r="C39" i="3" s="1"/>
  <c r="C8" i="3"/>
  <c r="C11" i="3" s="1"/>
  <c r="E50" i="3"/>
  <c r="C50" i="3" s="1"/>
  <c r="E48" i="3"/>
  <c r="C48" i="3" s="1"/>
  <c r="C47" i="3" s="1"/>
  <c r="E41" i="3"/>
  <c r="C41" i="3" s="1"/>
  <c r="E36" i="3"/>
  <c r="C36" i="3" s="1"/>
  <c r="E34" i="3"/>
  <c r="C34" i="3" s="1"/>
  <c r="E32" i="3"/>
  <c r="C32" i="3" s="1"/>
  <c r="E30" i="3"/>
  <c r="C30" i="3" s="1"/>
  <c r="E29" i="3"/>
  <c r="C29" i="3" s="1"/>
  <c r="E28" i="3"/>
  <c r="C28" i="3" s="1"/>
  <c r="E25" i="3"/>
  <c r="C25" i="3" s="1"/>
  <c r="C24" i="3" s="1"/>
  <c r="E54" i="3"/>
  <c r="C54" i="3" s="1"/>
  <c r="E26" i="3"/>
  <c r="C26" i="3" s="1"/>
  <c r="E18" i="3"/>
  <c r="C18" i="3" s="1"/>
  <c r="C9" i="3"/>
  <c r="L4" i="3"/>
  <c r="V29" i="3"/>
  <c r="V8" i="3"/>
  <c r="P29" i="3"/>
  <c r="P8" i="3"/>
  <c r="X29" i="3"/>
  <c r="X8" i="3"/>
  <c r="AF29" i="3"/>
  <c r="AF8" i="3"/>
  <c r="AB29" i="3"/>
  <c r="AB8" i="3"/>
  <c r="AJ29" i="3"/>
  <c r="AJ8" i="3"/>
  <c r="R29" i="3"/>
  <c r="R8" i="3"/>
  <c r="Z29" i="3"/>
  <c r="Z8" i="3"/>
  <c r="AH29" i="3"/>
  <c r="AH8" i="3"/>
  <c r="C40" i="4" l="1"/>
  <c r="C42" i="4" s="1"/>
  <c r="C47" i="4"/>
  <c r="E44" i="4"/>
  <c r="C44" i="4" s="1"/>
  <c r="C43" i="4" s="1"/>
  <c r="C51" i="4" s="1"/>
  <c r="E14" i="4"/>
  <c r="C14" i="4" s="1"/>
  <c r="C20" i="4" s="1"/>
  <c r="C59" i="4" s="1"/>
  <c r="E45" i="4"/>
  <c r="C45" i="4" s="1"/>
  <c r="AM8" i="4"/>
  <c r="C56" i="4"/>
  <c r="C57" i="4" s="1"/>
  <c r="AH4" i="4"/>
  <c r="AH7" i="4" s="1"/>
  <c r="Z4" i="4"/>
  <c r="Z7" i="4" s="1"/>
  <c r="R4" i="4"/>
  <c r="R7" i="4" s="1"/>
  <c r="AB4" i="4"/>
  <c r="AB7" i="4" s="1"/>
  <c r="AF4" i="4"/>
  <c r="AF7" i="4" s="1"/>
  <c r="X4" i="4"/>
  <c r="X7" i="4" s="1"/>
  <c r="P4" i="4"/>
  <c r="P7" i="4" s="1"/>
  <c r="AJ4" i="4"/>
  <c r="AJ7" i="4" s="1"/>
  <c r="T4" i="4"/>
  <c r="T7" i="4" s="1"/>
  <c r="AM7" i="4"/>
  <c r="AM12" i="4" s="1"/>
  <c r="AD4" i="4"/>
  <c r="AD7" i="4" s="1"/>
  <c r="V4" i="4"/>
  <c r="V7" i="4" s="1"/>
  <c r="N4" i="4"/>
  <c r="N7" i="4" s="1"/>
  <c r="AL29" i="4"/>
  <c r="AL29" i="3"/>
  <c r="E35" i="3"/>
  <c r="C35" i="3" s="1"/>
  <c r="C10" i="3"/>
  <c r="E17" i="3"/>
  <c r="C17" i="3" s="1"/>
  <c r="C15" i="3" s="1"/>
  <c r="E52" i="3"/>
  <c r="C52" i="3" s="1"/>
  <c r="C56" i="3" s="1"/>
  <c r="AM8" i="3"/>
  <c r="AL4" i="3"/>
  <c r="L7" i="3"/>
  <c r="C40" i="3"/>
  <c r="C42" i="3" s="1"/>
  <c r="AM7" i="3" l="1"/>
  <c r="AM12" i="3" s="1"/>
  <c r="AD4" i="3"/>
  <c r="AD7" i="3" s="1"/>
  <c r="V4" i="3"/>
  <c r="V7" i="3" s="1"/>
  <c r="N4" i="3"/>
  <c r="N7" i="3" s="1"/>
  <c r="AJ4" i="3"/>
  <c r="AJ7" i="3" s="1"/>
  <c r="AB4" i="3"/>
  <c r="AB7" i="3" s="1"/>
  <c r="T4" i="3"/>
  <c r="T7" i="3" s="1"/>
  <c r="AH4" i="3"/>
  <c r="AH7" i="3" s="1"/>
  <c r="Z4" i="3"/>
  <c r="Z7" i="3" s="1"/>
  <c r="X4" i="3"/>
  <c r="X7" i="3" s="1"/>
  <c r="R4" i="3"/>
  <c r="R7" i="3" s="1"/>
  <c r="P4" i="3"/>
  <c r="P7" i="3" s="1"/>
  <c r="AF4" i="3"/>
  <c r="AF7" i="3" s="1"/>
  <c r="E44" i="3"/>
  <c r="C44" i="3" s="1"/>
  <c r="E14" i="3"/>
  <c r="C14" i="3" s="1"/>
  <c r="C20" i="3" s="1"/>
  <c r="E45" i="3"/>
  <c r="C45" i="3" s="1"/>
  <c r="C43" i="3" l="1"/>
  <c r="C51" i="3" s="1"/>
  <c r="C57" i="3" s="1"/>
  <c r="C59" i="3" s="1"/>
</calcChain>
</file>

<file path=xl/sharedStrings.xml><?xml version="1.0" encoding="utf-8"?>
<sst xmlns="http://schemas.openxmlformats.org/spreadsheetml/2006/main" count="455" uniqueCount="259">
  <si>
    <t>農業経営改善計画認定申請書</t>
  </si>
  <si>
    <t>年    月    日</t>
  </si>
  <si>
    <t>南城市長  殿</t>
    <rPh sb="0" eb="3">
      <t>ナンジョウシ</t>
    </rPh>
    <phoneticPr fontId="2"/>
  </si>
  <si>
    <t>申請者</t>
    <rPh sb="0" eb="3">
      <t>シンセイシャ</t>
    </rPh>
    <phoneticPr fontId="2"/>
  </si>
  <si>
    <t>住所</t>
    <rPh sb="0" eb="2">
      <t>ジュウショ</t>
    </rPh>
    <phoneticPr fontId="2"/>
  </si>
  <si>
    <t>連絡先</t>
    <rPh sb="0" eb="3">
      <t>レンラクサキ</t>
    </rPh>
    <phoneticPr fontId="2"/>
  </si>
  <si>
    <t>フリガナ</t>
    <phoneticPr fontId="2"/>
  </si>
  <si>
    <t>フリガナ</t>
  </si>
  <si>
    <t>個人・法人名</t>
    <phoneticPr fontId="2"/>
  </si>
  <si>
    <t>（印）</t>
    <phoneticPr fontId="2"/>
  </si>
  <si>
    <t>代表者氏名
（法人のみ）</t>
    <rPh sb="0" eb="3">
      <t>ダイヒョウシャ</t>
    </rPh>
    <rPh sb="3" eb="5">
      <t>シメイ</t>
    </rPh>
    <rPh sb="7" eb="9">
      <t>ホウジン</t>
    </rPh>
    <phoneticPr fontId="2"/>
  </si>
  <si>
    <t>生年月日・
法人設立年月日　　　　　　　　　　　　　　　　　　　　　　　　　　　　　　　　　　</t>
    <rPh sb="0" eb="2">
      <t>セイネン</t>
    </rPh>
    <rPh sb="2" eb="4">
      <t>ガッピ</t>
    </rPh>
    <rPh sb="6" eb="8">
      <t>ホウジン</t>
    </rPh>
    <rPh sb="8" eb="10">
      <t>セツリツ</t>
    </rPh>
    <rPh sb="10" eb="13">
      <t>ネンガッピ</t>
    </rPh>
    <phoneticPr fontId="2"/>
  </si>
  <si>
    <t>　　　　　　　　　　　</t>
    <phoneticPr fontId="2"/>
  </si>
  <si>
    <t>法人番号</t>
  </si>
  <si>
    <t xml:space="preserve">  農業経営基盤強化促進法（昭和５５年法律第６５号）第１２条第１項の規定に基づき、次の農業経営改善計画の認定を申請します。</t>
    <phoneticPr fontId="2"/>
  </si>
  <si>
    <t>農　業　経　営　改　善　計　画</t>
    <phoneticPr fontId="2"/>
  </si>
  <si>
    <t>①農業経営体の営農活動の現状及び目標</t>
    <rPh sb="12" eb="14">
      <t>ゲンジョウ</t>
    </rPh>
    <rPh sb="14" eb="15">
      <t>オヨ</t>
    </rPh>
    <rPh sb="16" eb="18">
      <t>モクヒョウ</t>
    </rPh>
    <phoneticPr fontId="2"/>
  </si>
  <si>
    <t>（１）営農類型</t>
    <rPh sb="3" eb="5">
      <t>エイノウ</t>
    </rPh>
    <rPh sb="5" eb="7">
      <t>ルイケイ</t>
    </rPh>
    <phoneticPr fontId="2"/>
  </si>
  <si>
    <t>現　　　状</t>
    <rPh sb="0" eb="1">
      <t>ウツツ</t>
    </rPh>
    <rPh sb="4" eb="5">
      <t>ジョウ</t>
    </rPh>
    <phoneticPr fontId="2"/>
  </si>
  <si>
    <t>目標（　　年）</t>
    <rPh sb="0" eb="2">
      <t>モクヒョウ</t>
    </rPh>
    <rPh sb="5" eb="6">
      <t>ネン</t>
    </rPh>
    <phoneticPr fontId="2"/>
  </si>
  <si>
    <t xml:space="preserve">□稲作 □麦類作 □雑穀・いも類・豆類 □工芸農作物 □露地野菜 </t>
    <rPh sb="1" eb="3">
      <t>イナサク</t>
    </rPh>
    <rPh sb="5" eb="7">
      <t>ムギルイ</t>
    </rPh>
    <rPh sb="7" eb="8">
      <t>サク</t>
    </rPh>
    <phoneticPr fontId="2"/>
  </si>
  <si>
    <t>□複合経営</t>
    <rPh sb="1" eb="3">
      <t>フクゴウ</t>
    </rPh>
    <rPh sb="3" eb="5">
      <t>ケイエイ</t>
    </rPh>
    <phoneticPr fontId="2"/>
  </si>
  <si>
    <t>□施設野菜 □果樹類 □花き・花木　□その他の作物（　　　）</t>
    <phoneticPr fontId="2"/>
  </si>
  <si>
    <t>□施設野菜 □果樹類 □花き・花木　□その他の作物（　　　　）</t>
    <phoneticPr fontId="2"/>
  </si>
  <si>
    <t>□酪  農 □肉用牛 □養  豚 □養  鶏 □養　蚕 □その他の畜産（　　　　　）</t>
    <phoneticPr fontId="2"/>
  </si>
  <si>
    <t>□酪  農 □肉用牛 □養  豚 □養  鶏 □養　蚕 □その他の畜産（　　　　　）</t>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</si>
  <si>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</si>
  <si>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現状</t>
    <rPh sb="0" eb="2">
      <t>ゲンジョウ</t>
    </rPh>
    <phoneticPr fontId="2"/>
  </si>
  <si>
    <t>目標（　　　年）</t>
    <rPh sb="0" eb="2">
      <t>モクヒョウ</t>
    </rPh>
    <rPh sb="6" eb="7">
      <t>ネン</t>
    </rPh>
    <phoneticPr fontId="2"/>
  </si>
  <si>
    <t>主たる従事者の人数</t>
    <rPh sb="0" eb="1">
      <t>シュ</t>
    </rPh>
    <rPh sb="3" eb="6">
      <t>ジュウジシャ</t>
    </rPh>
    <rPh sb="7" eb="9">
      <t>ニンズウ</t>
    </rPh>
    <phoneticPr fontId="2"/>
  </si>
  <si>
    <t>人</t>
    <rPh sb="0" eb="1">
      <t>ヒト</t>
    </rPh>
    <phoneticPr fontId="2"/>
  </si>
  <si>
    <t>年間所得</t>
    <rPh sb="0" eb="2">
      <t>ネンカン</t>
    </rPh>
    <rPh sb="2" eb="4">
      <t>ショトク</t>
    </rPh>
    <phoneticPr fontId="2"/>
  </si>
  <si>
    <t>万円</t>
    <rPh sb="0" eb="2">
      <t>マンエン</t>
    </rPh>
    <phoneticPr fontId="2"/>
  </si>
  <si>
    <t>年間労働時間</t>
    <rPh sb="0" eb="2">
      <t>ネンカン</t>
    </rPh>
    <rPh sb="2" eb="4">
      <t>ロウドウ</t>
    </rPh>
    <rPh sb="4" eb="6">
      <t>ジカン</t>
    </rPh>
    <phoneticPr fontId="2"/>
  </si>
  <si>
    <t>時間</t>
    <rPh sb="0" eb="2">
      <t>ジカン</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</si>
  <si>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</si>
  <si>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</si>
  <si>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②農業経営の規模拡大に関する現状及び目標</t>
    <rPh sb="8" eb="10">
      <t>カクダイ</t>
    </rPh>
    <rPh sb="14" eb="16">
      <t>ゲンジョウ</t>
    </rPh>
    <rPh sb="16" eb="17">
      <t>オヨ</t>
    </rPh>
    <phoneticPr fontId="2"/>
  </si>
  <si>
    <t>（１）生産</t>
    <rPh sb="3" eb="5">
      <t>セイサン</t>
    </rPh>
    <phoneticPr fontId="2"/>
  </si>
  <si>
    <t>（２）農畜産物の加工・販売その他の
　関連・附帯事業（売上げ）</t>
    <phoneticPr fontId="2"/>
  </si>
  <si>
    <t>作目・部門名
（耕　　種）</t>
    <rPh sb="8" eb="9">
      <t>コウ</t>
    </rPh>
    <rPh sb="11" eb="12">
      <t>タネ</t>
    </rPh>
    <phoneticPr fontId="2"/>
  </si>
  <si>
    <t>現      状</t>
  </si>
  <si>
    <t>作目・部門名
（畜　　産）</t>
    <rPh sb="8" eb="9">
      <t>チク</t>
    </rPh>
    <rPh sb="11" eb="12">
      <t>サン</t>
    </rPh>
    <phoneticPr fontId="2"/>
  </si>
  <si>
    <t>作付面積(a)</t>
    <phoneticPr fontId="2"/>
  </si>
  <si>
    <t>生産量</t>
    <rPh sb="0" eb="3">
      <t>セイサンリョウ</t>
    </rPh>
    <phoneticPr fontId="2"/>
  </si>
  <si>
    <r>
      <t>飼養頭数</t>
    </r>
    <r>
      <rPr>
        <sz val="9"/>
        <rFont val="ＭＳ 明朝"/>
        <family val="1"/>
        <charset val="128"/>
      </rPr>
      <t>（頭、羽）</t>
    </r>
    <phoneticPr fontId="2"/>
  </si>
  <si>
    <r>
      <t>飼養頭数</t>
    </r>
    <r>
      <rPr>
        <sz val="9"/>
        <rFont val="ＭＳ 明朝"/>
        <family val="1"/>
        <charset val="128"/>
      </rPr>
      <t>（頭、羽）</t>
    </r>
    <phoneticPr fontId="2"/>
  </si>
  <si>
    <t>事  業  内　容</t>
    <rPh sb="6" eb="7">
      <t>ウチ</t>
    </rPh>
    <rPh sb="8" eb="9">
      <t>カタチ</t>
    </rPh>
    <phoneticPr fontId="2"/>
  </si>
  <si>
    <t>現    状</t>
  </si>
  <si>
    <t>目   標（    年）</t>
    <phoneticPr fontId="2"/>
  </si>
  <si>
    <t>（３）農用地及び農業生産施設</t>
    <rPh sb="3" eb="6">
      <t>ノウヨウチ</t>
    </rPh>
    <rPh sb="6" eb="7">
      <t>オヨ</t>
    </rPh>
    <rPh sb="8" eb="10">
      <t>ノウギョウ</t>
    </rPh>
    <rPh sb="10" eb="12">
      <t>セイサン</t>
    </rPh>
    <rPh sb="12" eb="14">
      <t>シセツ</t>
    </rPh>
    <phoneticPr fontId="2"/>
  </si>
  <si>
    <t>ア農用地</t>
    <rPh sb="1" eb="4">
      <t>ノウヨウチ</t>
    </rPh>
    <phoneticPr fontId="2"/>
  </si>
  <si>
    <t>イ農業生産施設</t>
    <rPh sb="1" eb="3">
      <t>ノウギョウ</t>
    </rPh>
    <rPh sb="3" eb="5">
      <t>セイサン</t>
    </rPh>
    <rPh sb="5" eb="7">
      <t>シセツ</t>
    </rPh>
    <phoneticPr fontId="2"/>
  </si>
  <si>
    <t>区   分</t>
    <phoneticPr fontId="2"/>
  </si>
  <si>
    <t>所在地</t>
  </si>
  <si>
    <t>地目</t>
  </si>
  <si>
    <t>現　状
(a)</t>
    <rPh sb="0" eb="1">
      <t>ウツツ</t>
    </rPh>
    <rPh sb="2" eb="3">
      <t>ジョウ</t>
    </rPh>
    <phoneticPr fontId="2"/>
  </si>
  <si>
    <t>目標（  　年）
(a)</t>
    <rPh sb="0" eb="2">
      <t>モクヒョウ</t>
    </rPh>
    <rPh sb="6" eb="7">
      <t>ネン</t>
    </rPh>
    <phoneticPr fontId="2"/>
  </si>
  <si>
    <t>種　別</t>
    <rPh sb="0" eb="1">
      <t>シュ</t>
    </rPh>
    <rPh sb="2" eb="3">
      <t>ベツ</t>
    </rPh>
    <phoneticPr fontId="2"/>
  </si>
  <si>
    <t>規　　模</t>
    <rPh sb="0" eb="1">
      <t>キ</t>
    </rPh>
    <rPh sb="3" eb="4">
      <t>ボ</t>
    </rPh>
    <phoneticPr fontId="2"/>
  </si>
  <si>
    <t>都道府県名</t>
  </si>
  <si>
    <t>市町村名</t>
  </si>
  <si>
    <t>現　状</t>
    <phoneticPr fontId="2"/>
  </si>
  <si>
    <t>目標（　  年）</t>
    <phoneticPr fontId="2"/>
  </si>
  <si>
    <t>棟</t>
    <rPh sb="0" eb="1">
      <t>トウ</t>
    </rPh>
    <phoneticPr fontId="2"/>
  </si>
  <si>
    <t>㎡</t>
    <phoneticPr fontId="2"/>
  </si>
  <si>
    <t>㎡</t>
    <phoneticPr fontId="2"/>
  </si>
  <si>
    <t>所有地</t>
  </si>
  <si>
    <t>借入地</t>
  </si>
  <si>
    <t>その他</t>
    <phoneticPr fontId="2"/>
  </si>
  <si>
    <t>経 営 面 積 合 計</t>
    <phoneticPr fontId="2"/>
  </si>
  <si>
    <t>経 営 面 積 合 計</t>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</si>
  <si>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</si>
  <si>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</si>
  <si>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</si>
  <si>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</si>
  <si>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t>（参考）経営の構成</t>
    <rPh sb="1" eb="3">
      <t>サンコウ</t>
    </rPh>
    <phoneticPr fontId="2"/>
  </si>
  <si>
    <t>（１）構成員・役員</t>
    <rPh sb="3" eb="4">
      <t>カマエ</t>
    </rPh>
    <rPh sb="4" eb="5">
      <t>シゲル</t>
    </rPh>
    <rPh sb="5" eb="6">
      <t>イン</t>
    </rPh>
    <rPh sb="7" eb="9">
      <t>ヤクイン</t>
    </rPh>
    <phoneticPr fontId="2"/>
  </si>
  <si>
    <t>（２）雇  用  者</t>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</si>
  <si>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</si>
  <si>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</si>
  <si>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</si>
  <si>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</si>
  <si>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見通し（　　年）</t>
    <rPh sb="0" eb="2">
      <t>ミトオ</t>
    </rPh>
    <rPh sb="6" eb="7">
      <t>ネン</t>
    </rPh>
    <phoneticPr fontId="2"/>
  </si>
  <si>
    <t>常時雇（年間）</t>
  </si>
  <si>
    <t>実 人 数</t>
  </si>
  <si>
    <t>現状</t>
  </si>
  <si>
    <t>人</t>
  </si>
  <si>
    <t>見通し</t>
  </si>
  <si>
    <t>担当業務</t>
  </si>
  <si>
    <t>主たる
従事者</t>
    <rPh sb="0" eb="1">
      <t>シュ</t>
    </rPh>
    <rPh sb="4" eb="7">
      <t>ジュウジシャ</t>
    </rPh>
    <phoneticPr fontId="2"/>
  </si>
  <si>
    <t>年間農業
従事時間</t>
    <rPh sb="7" eb="9">
      <t>ジカン</t>
    </rPh>
    <phoneticPr fontId="2"/>
  </si>
  <si>
    <t>臨時雇（年間）</t>
  </si>
  <si>
    <t>延べ人数</t>
  </si>
  <si>
    <t>（代表者）</t>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</si>
  <si>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</si>
  <si>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農業用機械等の名称</t>
    <rPh sb="0" eb="3">
      <t>ノウギョウヨウ</t>
    </rPh>
    <rPh sb="3" eb="5">
      <t>キカイ</t>
    </rPh>
    <rPh sb="5" eb="6">
      <t>トウ</t>
    </rPh>
    <rPh sb="7" eb="9">
      <t>メイショウ</t>
    </rPh>
    <phoneticPr fontId="2"/>
  </si>
  <si>
    <t>数量</t>
    <rPh sb="0" eb="2">
      <t>スウリョウ</t>
    </rPh>
    <phoneticPr fontId="2"/>
  </si>
  <si>
    <t>備考</t>
    <rPh sb="0" eb="2">
      <t>ビコウ</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</si>
  <si>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</si>
  <si>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建物及びその附属設備、構築物並びにソフトウェア等を記載する。</t>
    <rPh sb="23" eb="24">
      <t>トウ</t>
    </rPh>
    <phoneticPr fontId="2"/>
  </si>
  <si>
    <t>（②「（３）農用地及び農業生産施設」に記載しているものは記載不要。）</t>
    <phoneticPr fontId="2"/>
  </si>
  <si>
    <t>認定農業者申請添付資料チェックシート【新規及び再認定】</t>
    <rPh sb="0" eb="2">
      <t>ニンテイ</t>
    </rPh>
    <rPh sb="2" eb="5">
      <t>ノウギョウシャ</t>
    </rPh>
    <rPh sb="5" eb="7">
      <t>シンセイ</t>
    </rPh>
    <rPh sb="7" eb="9">
      <t>テンプ</t>
    </rPh>
    <rPh sb="9" eb="11">
      <t>シリョウ</t>
    </rPh>
    <rPh sb="19" eb="21">
      <t>シンキ</t>
    </rPh>
    <rPh sb="21" eb="22">
      <t>オヨ</t>
    </rPh>
    <rPh sb="23" eb="24">
      <t>サイ</t>
    </rPh>
    <rPh sb="24" eb="26">
      <t>ニンテイ</t>
    </rPh>
    <phoneticPr fontId="2"/>
  </si>
  <si>
    <t>№</t>
    <phoneticPr fontId="2"/>
  </si>
  <si>
    <t>書　　類</t>
    <rPh sb="0" eb="1">
      <t>ショ</t>
    </rPh>
    <rPh sb="3" eb="4">
      <t>タグイ</t>
    </rPh>
    <phoneticPr fontId="2"/>
  </si>
  <si>
    <t>枚数</t>
    <rPh sb="0" eb="2">
      <t>マイスウ</t>
    </rPh>
    <phoneticPr fontId="2"/>
  </si>
  <si>
    <t>チェック</t>
    <phoneticPr fontId="2"/>
  </si>
  <si>
    <t>申請添付資料チェックシート</t>
    <rPh sb="0" eb="2">
      <t>シンセイ</t>
    </rPh>
    <rPh sb="2" eb="4">
      <t>テンプ</t>
    </rPh>
    <rPh sb="4" eb="6">
      <t>シリョウ</t>
    </rPh>
    <phoneticPr fontId="2"/>
  </si>
  <si>
    <t>１枚</t>
    <rPh sb="1" eb="2">
      <t>マイ</t>
    </rPh>
    <phoneticPr fontId="2"/>
  </si>
  <si>
    <t>この書類</t>
    <rPh sb="2" eb="4">
      <t>ショルイ</t>
    </rPh>
    <phoneticPr fontId="2"/>
  </si>
  <si>
    <t>✓</t>
    <phoneticPr fontId="2"/>
  </si>
  <si>
    <t>農業経営改善計画認定申請書</t>
    <rPh sb="0" eb="2">
      <t>ノウギョウ</t>
    </rPh>
    <rPh sb="2" eb="4">
      <t>ケイエイ</t>
    </rPh>
    <rPh sb="4" eb="6">
      <t>カイゼン</t>
    </rPh>
    <rPh sb="6" eb="8">
      <t>ケイカク</t>
    </rPh>
    <rPh sb="8" eb="10">
      <t>ニンテイ</t>
    </rPh>
    <rPh sb="10" eb="13">
      <t>シンセイショ</t>
    </rPh>
    <phoneticPr fontId="2"/>
  </si>
  <si>
    <t>４枚</t>
    <rPh sb="1" eb="2">
      <t>マイ</t>
    </rPh>
    <phoneticPr fontId="2"/>
  </si>
  <si>
    <t>農業経営改善計画認定添付資料
（農業経営計画策定）</t>
    <rPh sb="0" eb="2">
      <t>ノウギョウ</t>
    </rPh>
    <rPh sb="10" eb="12">
      <t>テンプ</t>
    </rPh>
    <rPh sb="12" eb="14">
      <t>シリョウ</t>
    </rPh>
    <rPh sb="16" eb="18">
      <t>ノウギョウ</t>
    </rPh>
    <rPh sb="18" eb="20">
      <t>ケイエイ</t>
    </rPh>
    <rPh sb="20" eb="22">
      <t>ケイカク</t>
    </rPh>
    <rPh sb="22" eb="24">
      <t>サクテイ</t>
    </rPh>
    <phoneticPr fontId="2"/>
  </si>
  <si>
    <t>個人情報の取り扱いについて</t>
    <rPh sb="0" eb="2">
      <t>コジン</t>
    </rPh>
    <rPh sb="2" eb="4">
      <t>ジョウホウ</t>
    </rPh>
    <rPh sb="5" eb="6">
      <t>ト</t>
    </rPh>
    <rPh sb="7" eb="8">
      <t>アツカ</t>
    </rPh>
    <phoneticPr fontId="2"/>
  </si>
  <si>
    <t>添付資料</t>
    <rPh sb="0" eb="2">
      <t>テンプ</t>
    </rPh>
    <rPh sb="2" eb="4">
      <t>シリョウ</t>
    </rPh>
    <phoneticPr fontId="2"/>
  </si>
  <si>
    <t>確定申告の写し（直近）</t>
    <rPh sb="0" eb="2">
      <t>カクテイ</t>
    </rPh>
    <rPh sb="2" eb="4">
      <t>シンコク</t>
    </rPh>
    <rPh sb="5" eb="6">
      <t>ウツ</t>
    </rPh>
    <rPh sb="8" eb="10">
      <t>チョッキン</t>
    </rPh>
    <phoneticPr fontId="2"/>
  </si>
  <si>
    <t>経費の内訳が分かる書類の添付</t>
    <rPh sb="0" eb="2">
      <t>ケイヒ</t>
    </rPh>
    <rPh sb="3" eb="5">
      <t>ウチワケ</t>
    </rPh>
    <rPh sb="6" eb="7">
      <t>ワ</t>
    </rPh>
    <rPh sb="9" eb="11">
      <t>ショルイ</t>
    </rPh>
    <rPh sb="12" eb="14">
      <t>テンプ</t>
    </rPh>
    <phoneticPr fontId="2"/>
  </si>
  <si>
    <t>【法人の場合】
定款の写し</t>
    <rPh sb="1" eb="3">
      <t>ホウジン</t>
    </rPh>
    <rPh sb="4" eb="6">
      <t>バアイ</t>
    </rPh>
    <rPh sb="8" eb="10">
      <t>テイカン</t>
    </rPh>
    <rPh sb="11" eb="12">
      <t>ウツ</t>
    </rPh>
    <phoneticPr fontId="2"/>
  </si>
  <si>
    <t>経営改善計画　添付書類（繁殖牛）</t>
    <rPh sb="0" eb="2">
      <t>ケイエイ</t>
    </rPh>
    <rPh sb="2" eb="4">
      <t>カイゼン</t>
    </rPh>
    <rPh sb="4" eb="6">
      <t>ケイカク</t>
    </rPh>
    <rPh sb="7" eb="9">
      <t>テンプ</t>
    </rPh>
    <rPh sb="9" eb="11">
      <t>ショルイ</t>
    </rPh>
    <rPh sb="12" eb="14">
      <t>ハンショク</t>
    </rPh>
    <rPh sb="14" eb="15">
      <t>ギュウ</t>
    </rPh>
    <phoneticPr fontId="2"/>
  </si>
  <si>
    <t>1　月別労働時間</t>
    <rPh sb="2" eb="4">
      <t>ツキベツ</t>
    </rPh>
    <rPh sb="4" eb="6">
      <t>ロウドウ</t>
    </rPh>
    <rPh sb="6" eb="8">
      <t>ジカン</t>
    </rPh>
    <phoneticPr fontId="2"/>
  </si>
  <si>
    <t>現状常時飼養頭数</t>
    <rPh sb="0" eb="2">
      <t>ゲンジョウ</t>
    </rPh>
    <rPh sb="2" eb="4">
      <t>ジョウジ</t>
    </rPh>
    <rPh sb="4" eb="6">
      <t>シヨウ</t>
    </rPh>
    <rPh sb="6" eb="8">
      <t>トウスウ</t>
    </rPh>
    <phoneticPr fontId="2"/>
  </si>
  <si>
    <t>頭数</t>
    <rPh sb="0" eb="2">
      <t>トウスウ</t>
    </rPh>
    <phoneticPr fontId="2"/>
  </si>
  <si>
    <t>畜種</t>
    <rPh sb="0" eb="1">
      <t>チク</t>
    </rPh>
    <rPh sb="1" eb="2">
      <t>シュ</t>
    </rPh>
    <phoneticPr fontId="2"/>
  </si>
  <si>
    <t>繁殖牛頭数</t>
    <rPh sb="0" eb="2">
      <t>ハンショク</t>
    </rPh>
    <rPh sb="2" eb="3">
      <t>ギュウ</t>
    </rPh>
    <rPh sb="3" eb="5">
      <t>トウスウ</t>
    </rPh>
    <phoneticPr fontId="2"/>
  </si>
  <si>
    <t>1月</t>
    <rPh sb="0" eb="2">
      <t>１ガツ</t>
    </rPh>
    <phoneticPr fontId="2"/>
  </si>
  <si>
    <t>2月</t>
  </si>
  <si>
    <t>3月</t>
  </si>
  <si>
    <t>4月</t>
  </si>
  <si>
    <t>5月</t>
  </si>
  <si>
    <t>6月</t>
  </si>
  <si>
    <t>7月</t>
  </si>
  <si>
    <t>8月</t>
  </si>
  <si>
    <t>9月</t>
  </si>
  <si>
    <t>10月</t>
  </si>
  <si>
    <t>11月</t>
  </si>
  <si>
    <t>12月</t>
  </si>
  <si>
    <t>合計</t>
    <rPh sb="0" eb="2">
      <t>ゴウケイ</t>
    </rPh>
    <phoneticPr fontId="2"/>
  </si>
  <si>
    <t>繁殖牛</t>
    <rPh sb="0" eb="2">
      <t>ハンショク</t>
    </rPh>
    <rPh sb="2" eb="3">
      <t>ギュウ</t>
    </rPh>
    <phoneticPr fontId="2"/>
  </si>
  <si>
    <t>更新率15％</t>
    <rPh sb="0" eb="2">
      <t>コウシン</t>
    </rPh>
    <rPh sb="2" eb="3">
      <t>リツ</t>
    </rPh>
    <phoneticPr fontId="2"/>
  </si>
  <si>
    <t>繁殖雌牛</t>
    <rPh sb="0" eb="2">
      <t>ハンショク</t>
    </rPh>
    <rPh sb="2" eb="4">
      <t>メウシ</t>
    </rPh>
    <phoneticPr fontId="2"/>
  </si>
  <si>
    <t>頭</t>
    <rPh sb="0" eb="1">
      <t>トウ</t>
    </rPh>
    <phoneticPr fontId="2"/>
  </si>
  <si>
    <t>　①経産牛</t>
    <rPh sb="2" eb="4">
      <t>ケイサン</t>
    </rPh>
    <rPh sb="4" eb="5">
      <t>ギュウ</t>
    </rPh>
    <phoneticPr fontId="2"/>
  </si>
  <si>
    <t>　②未経産牛</t>
    <rPh sb="2" eb="5">
      <t>ミケイサン</t>
    </rPh>
    <rPh sb="5" eb="6">
      <t>ギュウ</t>
    </rPh>
    <phoneticPr fontId="2"/>
  </si>
  <si>
    <t>（経産牛数）×（更新率0.15）×（育成期間9ヶ月／14ヶ月）</t>
    <rPh sb="1" eb="3">
      <t>ケイサン</t>
    </rPh>
    <rPh sb="3" eb="4">
      <t>ギュウ</t>
    </rPh>
    <rPh sb="4" eb="5">
      <t>スウ</t>
    </rPh>
    <rPh sb="8" eb="10">
      <t>コウシン</t>
    </rPh>
    <rPh sb="10" eb="11">
      <t>リツ</t>
    </rPh>
    <rPh sb="18" eb="22">
      <t>イクセイキカン</t>
    </rPh>
    <rPh sb="24" eb="25">
      <t>ゲツ</t>
    </rPh>
    <rPh sb="29" eb="30">
      <t>ゲツ</t>
    </rPh>
    <phoneticPr fontId="2"/>
  </si>
  <si>
    <t>育成牛</t>
    <rPh sb="0" eb="2">
      <t>イクセイ</t>
    </rPh>
    <rPh sb="2" eb="3">
      <t>ギュウ</t>
    </rPh>
    <phoneticPr fontId="2"/>
  </si>
  <si>
    <t>（経産牛数）×（更新率0.15）×（育成期間5ヶ月／12ヶ月）</t>
    <rPh sb="1" eb="3">
      <t>ケイサン</t>
    </rPh>
    <rPh sb="3" eb="4">
      <t>ギュウ</t>
    </rPh>
    <rPh sb="4" eb="5">
      <t>スウ</t>
    </rPh>
    <rPh sb="8" eb="10">
      <t>コウシン</t>
    </rPh>
    <rPh sb="10" eb="11">
      <t>リツ</t>
    </rPh>
    <rPh sb="18" eb="20">
      <t>イクセイ</t>
    </rPh>
    <rPh sb="20" eb="22">
      <t>キカン</t>
    </rPh>
    <rPh sb="24" eb="25">
      <t>ゲツ</t>
    </rPh>
    <rPh sb="29" eb="30">
      <t>ゲツ</t>
    </rPh>
    <phoneticPr fontId="2"/>
  </si>
  <si>
    <t>①</t>
    <phoneticPr fontId="2"/>
  </si>
  <si>
    <t>子牛</t>
    <rPh sb="0" eb="2">
      <t>コウシ</t>
    </rPh>
    <phoneticPr fontId="2"/>
  </si>
  <si>
    <t>（繁殖牛数）×（生産率0.92）×（出荷まで8ヶ月／12ヶ月）</t>
    <rPh sb="1" eb="3">
      <t>ハンショク</t>
    </rPh>
    <rPh sb="3" eb="4">
      <t>ギュウ</t>
    </rPh>
    <rPh sb="4" eb="5">
      <t>スウ</t>
    </rPh>
    <rPh sb="8" eb="10">
      <t>セイサン</t>
    </rPh>
    <rPh sb="10" eb="11">
      <t>リツ</t>
    </rPh>
    <rPh sb="18" eb="20">
      <t>シュッカ</t>
    </rPh>
    <rPh sb="24" eb="25">
      <t>ゲツ</t>
    </rPh>
    <rPh sb="29" eb="30">
      <t>ゲツ</t>
    </rPh>
    <phoneticPr fontId="2"/>
  </si>
  <si>
    <t>家族労働</t>
    <rPh sb="0" eb="2">
      <t>カゾク</t>
    </rPh>
    <rPh sb="2" eb="4">
      <t>ロウドウ</t>
    </rPh>
    <phoneticPr fontId="2"/>
  </si>
  <si>
    <t>②</t>
    <phoneticPr fontId="2"/>
  </si>
  <si>
    <t>　年間繰り入れ頭数</t>
    <rPh sb="1" eb="3">
      <t>ネンカン</t>
    </rPh>
    <rPh sb="3" eb="4">
      <t>ク</t>
    </rPh>
    <rPh sb="5" eb="6">
      <t>イ</t>
    </rPh>
    <rPh sb="7" eb="9">
      <t>トウスウ</t>
    </rPh>
    <phoneticPr fontId="2"/>
  </si>
  <si>
    <t>（繁殖牛数）×（生産率0.92）</t>
    <rPh sb="1" eb="3">
      <t>ハンショク</t>
    </rPh>
    <rPh sb="3" eb="4">
      <t>ギュウ</t>
    </rPh>
    <rPh sb="4" eb="5">
      <t>スウ</t>
    </rPh>
    <rPh sb="8" eb="10">
      <t>セイサン</t>
    </rPh>
    <rPh sb="10" eb="11">
      <t>リツ</t>
    </rPh>
    <phoneticPr fontId="2"/>
  </si>
  <si>
    <t>雇用労働</t>
    <rPh sb="0" eb="2">
      <t>コヨウ</t>
    </rPh>
    <rPh sb="2" eb="4">
      <t>ロウドウ</t>
    </rPh>
    <phoneticPr fontId="2"/>
  </si>
  <si>
    <t>③</t>
    <phoneticPr fontId="2"/>
  </si>
  <si>
    <t>　年間出荷頭数</t>
    <rPh sb="1" eb="3">
      <t>ネンカン</t>
    </rPh>
    <rPh sb="3" eb="5">
      <t>シュッカ</t>
    </rPh>
    <rPh sb="5" eb="7">
      <t>トウスウ</t>
    </rPh>
    <phoneticPr fontId="2"/>
  </si>
  <si>
    <t>（子牛年間繰り入れ頭数）×（１－事故率0.02）－（育成牛繰り入れ頭数）</t>
    <rPh sb="1" eb="3">
      <t>コウシ</t>
    </rPh>
    <rPh sb="3" eb="5">
      <t>ネンカン</t>
    </rPh>
    <rPh sb="5" eb="6">
      <t>ク</t>
    </rPh>
    <rPh sb="7" eb="8">
      <t>イ</t>
    </rPh>
    <rPh sb="9" eb="11">
      <t>トウスウ</t>
    </rPh>
    <rPh sb="16" eb="19">
      <t>ジコリツ</t>
    </rPh>
    <rPh sb="26" eb="28">
      <t>イクセイ</t>
    </rPh>
    <rPh sb="28" eb="29">
      <t>ギュウ</t>
    </rPh>
    <rPh sb="29" eb="30">
      <t>ク</t>
    </rPh>
    <rPh sb="31" eb="32">
      <t>イ</t>
    </rPh>
    <rPh sb="33" eb="35">
      <t>トウスウ</t>
    </rPh>
    <phoneticPr fontId="2"/>
  </si>
  <si>
    <t>常時飼養頭数合計</t>
    <rPh sb="0" eb="2">
      <t>ジョウジ</t>
    </rPh>
    <rPh sb="2" eb="4">
      <t>シヨウ</t>
    </rPh>
    <rPh sb="4" eb="6">
      <t>トウスウ</t>
    </rPh>
    <rPh sb="6" eb="8">
      <t>ゴウケイ</t>
    </rPh>
    <phoneticPr fontId="2"/>
  </si>
  <si>
    <t>※検算用　「0」になるように↓</t>
    <rPh sb="1" eb="3">
      <t>ケンザン</t>
    </rPh>
    <rPh sb="3" eb="4">
      <t>ヨウ</t>
    </rPh>
    <phoneticPr fontId="2"/>
  </si>
  <si>
    <t>（単位：円）</t>
    <rPh sb="1" eb="3">
      <t>タンイ</t>
    </rPh>
    <rPh sb="4" eb="5">
      <t>エン</t>
    </rPh>
    <phoneticPr fontId="2"/>
  </si>
  <si>
    <t>①－（②＋③）＝</t>
    <phoneticPr fontId="2"/>
  </si>
  <si>
    <t>主な収益</t>
    <rPh sb="0" eb="1">
      <t>オモ</t>
    </rPh>
    <rPh sb="2" eb="4">
      <t>シュウエキ</t>
    </rPh>
    <phoneticPr fontId="2"/>
  </si>
  <si>
    <t>金額</t>
    <rPh sb="0" eb="2">
      <t>キンガク</t>
    </rPh>
    <phoneticPr fontId="2"/>
  </si>
  <si>
    <t>単価</t>
    <rPh sb="0" eb="2">
      <t>タンカ</t>
    </rPh>
    <phoneticPr fontId="2"/>
  </si>
  <si>
    <t>頭数（数量）</t>
    <rPh sb="0" eb="2">
      <t>トウスウ</t>
    </rPh>
    <rPh sb="3" eb="5">
      <t>スウリョウ</t>
    </rPh>
    <phoneticPr fontId="2"/>
  </si>
  <si>
    <t>家畜販売収入</t>
    <rPh sb="0" eb="2">
      <t>カチク</t>
    </rPh>
    <rPh sb="2" eb="4">
      <t>ハンバイ</t>
    </rPh>
    <rPh sb="4" eb="6">
      <t>シュウニュウ</t>
    </rPh>
    <phoneticPr fontId="2"/>
  </si>
  <si>
    <t>その他収入</t>
    <rPh sb="2" eb="3">
      <t>ホカ</t>
    </rPh>
    <rPh sb="3" eb="5">
      <t>シュウニュウ</t>
    </rPh>
    <phoneticPr fontId="2"/>
  </si>
  <si>
    <t>　①たい肥</t>
    <rPh sb="4" eb="5">
      <t>ヒ</t>
    </rPh>
    <phoneticPr fontId="2"/>
  </si>
  <si>
    <t>2　家族（外）労働時間</t>
    <rPh sb="2" eb="4">
      <t>カゾク</t>
    </rPh>
    <rPh sb="5" eb="6">
      <t>ガイ</t>
    </rPh>
    <rPh sb="7" eb="9">
      <t>ロウドウ</t>
    </rPh>
    <rPh sb="9" eb="11">
      <t>ジカン</t>
    </rPh>
    <phoneticPr fontId="2"/>
  </si>
  <si>
    <t>　②適正出荷奨励金</t>
    <rPh sb="2" eb="4">
      <t>テキセイ</t>
    </rPh>
    <rPh sb="4" eb="6">
      <t>シュッカ</t>
    </rPh>
    <rPh sb="6" eb="9">
      <t>ショウレイキン</t>
    </rPh>
    <phoneticPr fontId="2"/>
  </si>
  <si>
    <t>　③共済金</t>
    <rPh sb="2" eb="5">
      <t>キョウサイキン</t>
    </rPh>
    <phoneticPr fontId="2"/>
  </si>
  <si>
    <t>構成員</t>
    <rPh sb="0" eb="3">
      <t>コウセイイン</t>
    </rPh>
    <phoneticPr fontId="2"/>
  </si>
  <si>
    <t>年間就農日</t>
    <rPh sb="0" eb="2">
      <t>ネンカン</t>
    </rPh>
    <rPh sb="2" eb="3">
      <t>シュウ</t>
    </rPh>
    <rPh sb="3" eb="4">
      <t>ノウ</t>
    </rPh>
    <rPh sb="4" eb="5">
      <t>ビ</t>
    </rPh>
    <phoneticPr fontId="2"/>
  </si>
  <si>
    <t>合計(時間）</t>
    <rPh sb="0" eb="2">
      <t>ゴウケイ</t>
    </rPh>
    <rPh sb="3" eb="5">
      <t>ジカン</t>
    </rPh>
    <phoneticPr fontId="2"/>
  </si>
  <si>
    <t>　④その他</t>
    <rPh sb="4" eb="5">
      <t>ホカ</t>
    </rPh>
    <phoneticPr fontId="2"/>
  </si>
  <si>
    <t>家族労働者</t>
    <rPh sb="0" eb="2">
      <t>カゾク</t>
    </rPh>
    <rPh sb="2" eb="5">
      <t>ロウドウシャ</t>
    </rPh>
    <phoneticPr fontId="2"/>
  </si>
  <si>
    <t>経営者</t>
    <rPh sb="0" eb="3">
      <t>ケイエイシャ</t>
    </rPh>
    <phoneticPr fontId="2"/>
  </si>
  <si>
    <t>収入計（A）</t>
    <rPh sb="0" eb="2">
      <t>シュウニュウ</t>
    </rPh>
    <rPh sb="2" eb="3">
      <t>ケイ</t>
    </rPh>
    <phoneticPr fontId="2"/>
  </si>
  <si>
    <t>妻</t>
    <rPh sb="0" eb="1">
      <t>ツマ</t>
    </rPh>
    <phoneticPr fontId="2"/>
  </si>
  <si>
    <t>主な支出</t>
    <rPh sb="0" eb="1">
      <t>オモ</t>
    </rPh>
    <rPh sb="2" eb="4">
      <t>シシュツ</t>
    </rPh>
    <phoneticPr fontId="2"/>
  </si>
  <si>
    <t>生産費用</t>
    <rPh sb="0" eb="2">
      <t>セイサン</t>
    </rPh>
    <rPh sb="2" eb="4">
      <t>ヒヨウ</t>
    </rPh>
    <phoneticPr fontId="2"/>
  </si>
  <si>
    <t>種付け料</t>
    <rPh sb="0" eb="2">
      <t>タネツ</t>
    </rPh>
    <rPh sb="3" eb="4">
      <t>リョウ</t>
    </rPh>
    <phoneticPr fontId="2"/>
  </si>
  <si>
    <t>小計</t>
    <rPh sb="0" eb="2">
      <t>ショウケイ</t>
    </rPh>
    <phoneticPr fontId="2"/>
  </si>
  <si>
    <t>飼料費</t>
    <rPh sb="0" eb="3">
      <t>シリョウヒ</t>
    </rPh>
    <phoneticPr fontId="2"/>
  </si>
  <si>
    <t>家族外労働者</t>
    <rPh sb="0" eb="3">
      <t>カゾクガイ</t>
    </rPh>
    <rPh sb="3" eb="6">
      <t>ロウドウシャ</t>
    </rPh>
    <phoneticPr fontId="2"/>
  </si>
  <si>
    <t>　①購入飼料費</t>
    <rPh sb="2" eb="4">
      <t>コウニュウ</t>
    </rPh>
    <rPh sb="4" eb="7">
      <t>シリョウヒ</t>
    </rPh>
    <phoneticPr fontId="2"/>
  </si>
  <si>
    <t>　②自給飼料資材費</t>
    <rPh sb="2" eb="4">
      <t>ジキュウ</t>
    </rPh>
    <rPh sb="4" eb="6">
      <t>シリョウ</t>
    </rPh>
    <rPh sb="6" eb="8">
      <t>シザイ</t>
    </rPh>
    <rPh sb="8" eb="9">
      <t>ヒ</t>
    </rPh>
    <phoneticPr fontId="2"/>
  </si>
  <si>
    <t>家族外労働費</t>
    <rPh sb="0" eb="2">
      <t>カゾク</t>
    </rPh>
    <rPh sb="2" eb="3">
      <t>ガイ</t>
    </rPh>
    <rPh sb="3" eb="6">
      <t>ロウドウヒ</t>
    </rPh>
    <phoneticPr fontId="2"/>
  </si>
  <si>
    <t>（注）労働時間の項目から自動反映</t>
    <rPh sb="1" eb="2">
      <t>チュウ</t>
    </rPh>
    <rPh sb="3" eb="5">
      <t>ロウドウ</t>
    </rPh>
    <rPh sb="5" eb="7">
      <t>ジカン</t>
    </rPh>
    <rPh sb="8" eb="10">
      <t>コウモク</t>
    </rPh>
    <rPh sb="12" eb="14">
      <t>ジドウ</t>
    </rPh>
    <rPh sb="14" eb="16">
      <t>ハンエイ</t>
    </rPh>
    <phoneticPr fontId="2"/>
  </si>
  <si>
    <t>診療・医薬品費</t>
    <rPh sb="0" eb="2">
      <t>シンリョウ</t>
    </rPh>
    <rPh sb="3" eb="6">
      <t>イヤクヒン</t>
    </rPh>
    <rPh sb="6" eb="7">
      <t>ヒ</t>
    </rPh>
    <phoneticPr fontId="2"/>
  </si>
  <si>
    <t>水道光熱費</t>
    <rPh sb="0" eb="2">
      <t>スイドウ</t>
    </rPh>
    <rPh sb="2" eb="5">
      <t>コウネツヒ</t>
    </rPh>
    <phoneticPr fontId="2"/>
  </si>
  <si>
    <t>燃料費</t>
    <rPh sb="0" eb="3">
      <t>ネンリョウヒ</t>
    </rPh>
    <phoneticPr fontId="2"/>
  </si>
  <si>
    <t>減価償却費</t>
    <rPh sb="0" eb="2">
      <t>ゲンカ</t>
    </rPh>
    <rPh sb="2" eb="5">
      <t>ショウキャクヒ</t>
    </rPh>
    <phoneticPr fontId="2"/>
  </si>
  <si>
    <t>修繕費</t>
    <rPh sb="0" eb="3">
      <t>シュウゼンヒ</t>
    </rPh>
    <phoneticPr fontId="2"/>
  </si>
  <si>
    <t>小農具費</t>
    <rPh sb="0" eb="1">
      <t>ショウ</t>
    </rPh>
    <rPh sb="1" eb="3">
      <t>ノウグ</t>
    </rPh>
    <rPh sb="3" eb="4">
      <t>ヒ</t>
    </rPh>
    <phoneticPr fontId="2"/>
  </si>
  <si>
    <t>消耗諸材料費</t>
    <rPh sb="0" eb="2">
      <t>ショウモウ</t>
    </rPh>
    <rPh sb="2" eb="3">
      <t>ショ</t>
    </rPh>
    <rPh sb="3" eb="6">
      <t>ザイリョウヒ</t>
    </rPh>
    <phoneticPr fontId="2"/>
  </si>
  <si>
    <t>子牛登録料</t>
    <rPh sb="0" eb="2">
      <t>コウシ</t>
    </rPh>
    <rPh sb="2" eb="4">
      <t>トウロク</t>
    </rPh>
    <rPh sb="4" eb="5">
      <t>リョウ</t>
    </rPh>
    <phoneticPr fontId="2"/>
  </si>
  <si>
    <t>基本登録料</t>
    <rPh sb="0" eb="2">
      <t>キホン</t>
    </rPh>
    <rPh sb="2" eb="5">
      <t>トウロクリョウ</t>
    </rPh>
    <phoneticPr fontId="2"/>
  </si>
  <si>
    <t>育成牛年間繰り入れ頭数</t>
    <rPh sb="0" eb="2">
      <t>イクセイ</t>
    </rPh>
    <rPh sb="2" eb="3">
      <t>ギュウ</t>
    </rPh>
    <rPh sb="3" eb="5">
      <t>ネンカン</t>
    </rPh>
    <rPh sb="5" eb="6">
      <t>ク</t>
    </rPh>
    <rPh sb="7" eb="8">
      <t>イ</t>
    </rPh>
    <rPh sb="9" eb="11">
      <t>トウスウ</t>
    </rPh>
    <phoneticPr fontId="2"/>
  </si>
  <si>
    <t>削蹄料</t>
    <rPh sb="0" eb="1">
      <t>サク</t>
    </rPh>
    <rPh sb="1" eb="2">
      <t>テイ</t>
    </rPh>
    <rPh sb="2" eb="3">
      <t>リョウ</t>
    </rPh>
    <phoneticPr fontId="2"/>
  </si>
  <si>
    <t>もと畜費</t>
    <rPh sb="2" eb="3">
      <t>チク</t>
    </rPh>
    <rPh sb="3" eb="4">
      <t>ヒ</t>
    </rPh>
    <phoneticPr fontId="2"/>
  </si>
  <si>
    <t>賃料</t>
    <rPh sb="0" eb="2">
      <t>チンリョウ</t>
    </rPh>
    <phoneticPr fontId="2"/>
  </si>
  <si>
    <t>生産費用合計</t>
    <rPh sb="0" eb="2">
      <t>セイサン</t>
    </rPh>
    <rPh sb="2" eb="4">
      <t>ヒヨウ</t>
    </rPh>
    <rPh sb="4" eb="6">
      <t>ゴウケイ</t>
    </rPh>
    <phoneticPr fontId="2"/>
  </si>
  <si>
    <t>期中成牛振替額</t>
    <rPh sb="0" eb="2">
      <t>キチュウ</t>
    </rPh>
    <rPh sb="2" eb="3">
      <t>セイ</t>
    </rPh>
    <rPh sb="3" eb="4">
      <t>ギュウ</t>
    </rPh>
    <rPh sb="4" eb="7">
      <t>フリカエガク</t>
    </rPh>
    <phoneticPr fontId="2"/>
  </si>
  <si>
    <t>売上原価①</t>
    <rPh sb="0" eb="2">
      <t>ウリアゲ</t>
    </rPh>
    <rPh sb="2" eb="4">
      <t>ゲンカ</t>
    </rPh>
    <phoneticPr fontId="2"/>
  </si>
  <si>
    <t>販売・一般管理費</t>
    <rPh sb="0" eb="2">
      <t>ハンバイ</t>
    </rPh>
    <rPh sb="3" eb="5">
      <t>イッパン</t>
    </rPh>
    <rPh sb="5" eb="8">
      <t>カンリヒ</t>
    </rPh>
    <phoneticPr fontId="2"/>
  </si>
  <si>
    <t>販売経費</t>
    <rPh sb="0" eb="2">
      <t>ハンバイ</t>
    </rPh>
    <rPh sb="2" eb="4">
      <t>ケイヒ</t>
    </rPh>
    <phoneticPr fontId="2"/>
  </si>
  <si>
    <t>　①市場手数料</t>
    <rPh sb="2" eb="4">
      <t>シジョウ</t>
    </rPh>
    <rPh sb="4" eb="7">
      <t>テスウリョウ</t>
    </rPh>
    <phoneticPr fontId="2"/>
  </si>
  <si>
    <t>販売価格の2.1％</t>
    <rPh sb="0" eb="2">
      <t>ハンバイ</t>
    </rPh>
    <rPh sb="2" eb="4">
      <t>カカク</t>
    </rPh>
    <phoneticPr fontId="2"/>
  </si>
  <si>
    <t>　②市場上場料</t>
    <rPh sb="2" eb="4">
      <t>シジョウ</t>
    </rPh>
    <rPh sb="4" eb="6">
      <t>ジョウジョウ</t>
    </rPh>
    <rPh sb="6" eb="7">
      <t>リョウ</t>
    </rPh>
    <phoneticPr fontId="2"/>
  </si>
  <si>
    <t>共済掛金</t>
    <rPh sb="0" eb="2">
      <t>キョウサイ</t>
    </rPh>
    <rPh sb="2" eb="3">
      <t>カ</t>
    </rPh>
    <rPh sb="3" eb="4">
      <t>キン</t>
    </rPh>
    <phoneticPr fontId="2"/>
  </si>
  <si>
    <t>税金</t>
    <rPh sb="0" eb="2">
      <t>ゼイキン</t>
    </rPh>
    <phoneticPr fontId="2"/>
  </si>
  <si>
    <t>　①自動車税・重量税</t>
    <rPh sb="2" eb="6">
      <t>ジドウシャゼイ</t>
    </rPh>
    <rPh sb="7" eb="10">
      <t>ジュウリョウゼイ</t>
    </rPh>
    <phoneticPr fontId="2"/>
  </si>
  <si>
    <t>　②固定資産税（建物）</t>
    <rPh sb="2" eb="4">
      <t>コテイ</t>
    </rPh>
    <rPh sb="4" eb="7">
      <t>シサンゼイ</t>
    </rPh>
    <rPh sb="8" eb="10">
      <t>タテモノ</t>
    </rPh>
    <phoneticPr fontId="2"/>
  </si>
  <si>
    <t>　③固定資産税（土地）</t>
    <rPh sb="2" eb="4">
      <t>コテイ</t>
    </rPh>
    <rPh sb="4" eb="7">
      <t>シサンゼイ</t>
    </rPh>
    <rPh sb="8" eb="10">
      <t>トチ</t>
    </rPh>
    <phoneticPr fontId="2"/>
  </si>
  <si>
    <t>小計②</t>
    <rPh sb="0" eb="2">
      <t>ショウケイ</t>
    </rPh>
    <phoneticPr fontId="2"/>
  </si>
  <si>
    <t>営業外費用</t>
    <rPh sb="0" eb="3">
      <t>エイギョウガイ</t>
    </rPh>
    <rPh sb="3" eb="5">
      <t>ヒヨウ</t>
    </rPh>
    <phoneticPr fontId="2"/>
  </si>
  <si>
    <t>経営安定対策積立金</t>
    <rPh sb="0" eb="2">
      <t>ケイエイ</t>
    </rPh>
    <rPh sb="2" eb="4">
      <t>アンテイ</t>
    </rPh>
    <rPh sb="4" eb="6">
      <t>タイサク</t>
    </rPh>
    <rPh sb="6" eb="9">
      <t>ツミタテキン</t>
    </rPh>
    <phoneticPr fontId="2"/>
  </si>
  <si>
    <t>支払利息</t>
    <rPh sb="0" eb="2">
      <t>シハライ</t>
    </rPh>
    <rPh sb="2" eb="4">
      <t>リソク</t>
    </rPh>
    <phoneticPr fontId="2"/>
  </si>
  <si>
    <t>成牛処分損</t>
    <rPh sb="0" eb="1">
      <t>セイ</t>
    </rPh>
    <rPh sb="1" eb="2">
      <t>ギュウ</t>
    </rPh>
    <rPh sb="2" eb="4">
      <t>ショブン</t>
    </rPh>
    <rPh sb="4" eb="5">
      <t>ゾン</t>
    </rPh>
    <phoneticPr fontId="2"/>
  </si>
  <si>
    <t>その他支出</t>
    <rPh sb="2" eb="3">
      <t>ホカ</t>
    </rPh>
    <rPh sb="3" eb="5">
      <t>シシュツ</t>
    </rPh>
    <phoneticPr fontId="2"/>
  </si>
  <si>
    <t>小計③</t>
    <rPh sb="0" eb="2">
      <t>ショウケイ</t>
    </rPh>
    <phoneticPr fontId="2"/>
  </si>
  <si>
    <t>支出計（B）</t>
    <rPh sb="0" eb="2">
      <t>シシュツ</t>
    </rPh>
    <rPh sb="2" eb="3">
      <t>ケイ</t>
    </rPh>
    <phoneticPr fontId="2"/>
  </si>
  <si>
    <t>所得（A-B）</t>
    <rPh sb="0" eb="2">
      <t>ショトク</t>
    </rPh>
    <phoneticPr fontId="2"/>
  </si>
  <si>
    <t>目標常時飼養頭数</t>
    <rPh sb="0" eb="2">
      <t>モクヒョウ</t>
    </rPh>
    <rPh sb="2" eb="4">
      <t>ジョウジ</t>
    </rPh>
    <rPh sb="4" eb="6">
      <t>シヨウ</t>
    </rPh>
    <rPh sb="6" eb="8">
      <t>トウスウ</t>
    </rPh>
    <phoneticPr fontId="2"/>
  </si>
  <si>
    <t>目標</t>
    <rPh sb="0" eb="2">
      <t>モクヒョウ</t>
    </rPh>
    <phoneticPr fontId="2"/>
  </si>
  <si>
    <t>①</t>
    <phoneticPr fontId="2"/>
  </si>
  <si>
    <t>②</t>
    <phoneticPr fontId="2"/>
  </si>
  <si>
    <t>３枚</t>
    <rPh sb="1" eb="2">
      <t>マイ</t>
    </rPh>
    <phoneticPr fontId="2"/>
  </si>
  <si>
    <t>横書きで印刷</t>
    <rPh sb="0" eb="2">
      <t>ヨコガ</t>
    </rPh>
    <rPh sb="4" eb="6">
      <t>インサツ</t>
    </rPh>
    <phoneticPr fontId="2"/>
  </si>
  <si>
    <t>縦書きで印刷
・農業経営の状況（２枚）
・農業経営の目標（２枚）</t>
    <rPh sb="0" eb="2">
      <t>タテガ</t>
    </rPh>
    <rPh sb="4" eb="6">
      <t>インサツ</t>
    </rPh>
    <rPh sb="8" eb="10">
      <t>ノウギョウ</t>
    </rPh>
    <rPh sb="10" eb="12">
      <t>ケイエイ</t>
    </rPh>
    <rPh sb="13" eb="15">
      <t>ジョウキョウ</t>
    </rPh>
    <rPh sb="17" eb="18">
      <t>マイ</t>
    </rPh>
    <rPh sb="21" eb="23">
      <t>ノウギョウ</t>
    </rPh>
    <rPh sb="23" eb="25">
      <t>ケイエイ</t>
    </rPh>
    <rPh sb="26" eb="28">
      <t>モクヒョウ</t>
    </rPh>
    <rPh sb="30" eb="31">
      <t>マイ</t>
    </rPh>
    <phoneticPr fontId="2"/>
  </si>
  <si>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2"/>
  </si>
  <si>
    <t>　以下の個人情報の取扱いについてよくお読みになり、その内容に同意する場合は「個人情報の取扱いに合意する」欄に署名、押印願います。</t>
    <rPh sb="1" eb="3">
      <t>イカ</t>
    </rPh>
    <rPh sb="4" eb="6">
      <t>コジン</t>
    </rPh>
    <rPh sb="6" eb="8">
      <t>ジョウホウ</t>
    </rPh>
    <rPh sb="9" eb="11">
      <t>トリアツカ</t>
    </rPh>
    <rPh sb="19" eb="20">
      <t>ヨ</t>
    </rPh>
    <rPh sb="27" eb="29">
      <t>ナイヨウ</t>
    </rPh>
    <rPh sb="30" eb="32">
      <t>ドウイ</t>
    </rPh>
    <rPh sb="34" eb="36">
      <t>バアイ</t>
    </rPh>
    <rPh sb="38" eb="40">
      <t>コジン</t>
    </rPh>
    <rPh sb="40" eb="42">
      <t>ジョウホウ</t>
    </rPh>
    <rPh sb="43" eb="45">
      <t>トリアツカ</t>
    </rPh>
    <rPh sb="47" eb="49">
      <t>ゴウイ</t>
    </rPh>
    <rPh sb="52" eb="53">
      <t>ラン</t>
    </rPh>
    <rPh sb="54" eb="56">
      <t>ショメイ</t>
    </rPh>
    <rPh sb="57" eb="59">
      <t>オウイン</t>
    </rPh>
    <rPh sb="59" eb="60">
      <t>ネガ</t>
    </rPh>
    <phoneticPr fontId="2"/>
  </si>
  <si>
    <t>　国（農林水産省）は、農業経営改善計画（以下、「経営改善計画」という。）の認定に際して</t>
    <rPh sb="1" eb="2">
      <t>クニ</t>
    </rPh>
    <rPh sb="3" eb="5">
      <t>ノウリン</t>
    </rPh>
    <rPh sb="5" eb="8">
      <t>スイサンショウ</t>
    </rPh>
    <rPh sb="11" eb="13">
      <t>ノウギョウ</t>
    </rPh>
    <rPh sb="13" eb="15">
      <t>ケイエイ</t>
    </rPh>
    <rPh sb="15" eb="17">
      <t>カイゼン</t>
    </rPh>
    <rPh sb="17" eb="19">
      <t>ケイカク</t>
    </rPh>
    <rPh sb="20" eb="22">
      <t>イカ</t>
    </rPh>
    <rPh sb="24" eb="26">
      <t>ケイエイ</t>
    </rPh>
    <rPh sb="26" eb="28">
      <t>カイゼン</t>
    </rPh>
    <rPh sb="28" eb="30">
      <t>ケイカク</t>
    </rPh>
    <rPh sb="37" eb="39">
      <t>ニンテイ</t>
    </rPh>
    <rPh sb="40" eb="41">
      <t>サイ</t>
    </rPh>
    <phoneticPr fontId="2"/>
  </si>
  <si>
    <t>①認定農業者の氏名（法人にあっては名称及び代表者名）</t>
    <rPh sb="1" eb="3">
      <t>ニンテイ</t>
    </rPh>
    <rPh sb="3" eb="6">
      <t>ノウギョウシャ</t>
    </rPh>
    <rPh sb="7" eb="9">
      <t>シメイ</t>
    </rPh>
    <rPh sb="10" eb="12">
      <t>ホウジン</t>
    </rPh>
    <rPh sb="17" eb="19">
      <t>メイショウ</t>
    </rPh>
    <rPh sb="19" eb="20">
      <t>オヨ</t>
    </rPh>
    <rPh sb="21" eb="24">
      <t>ダイヒョウシャ</t>
    </rPh>
    <rPh sb="24" eb="25">
      <t>メイ</t>
    </rPh>
    <phoneticPr fontId="2"/>
  </si>
  <si>
    <t>及び年齢、②住所、③経営改善計画の認定の有効期間、</t>
    <rPh sb="0" eb="1">
      <t>オヨ</t>
    </rPh>
    <rPh sb="2" eb="4">
      <t>ネンレイ</t>
    </rPh>
    <rPh sb="6" eb="8">
      <t>ジュウショ</t>
    </rPh>
    <rPh sb="10" eb="12">
      <t>ケイエイ</t>
    </rPh>
    <rPh sb="12" eb="14">
      <t>カイゼン</t>
    </rPh>
    <rPh sb="14" eb="16">
      <t>ケイカク</t>
    </rPh>
    <rPh sb="17" eb="19">
      <t>ニンテイ</t>
    </rPh>
    <rPh sb="20" eb="22">
      <t>ユウコウ</t>
    </rPh>
    <rPh sb="22" eb="24">
      <t>キカン</t>
    </rPh>
    <phoneticPr fontId="2"/>
  </si>
  <si>
    <t>④経営改善計画の内容、⑤専門家からの助言等の内容　等</t>
    <rPh sb="1" eb="3">
      <t>ケイエイ</t>
    </rPh>
    <rPh sb="3" eb="5">
      <t>カイゼン</t>
    </rPh>
    <rPh sb="5" eb="7">
      <t>ケイカク</t>
    </rPh>
    <rPh sb="8" eb="10">
      <t>ナイヨウ</t>
    </rPh>
    <rPh sb="12" eb="15">
      <t>センモンカ</t>
    </rPh>
    <rPh sb="18" eb="20">
      <t>ジョゲン</t>
    </rPh>
    <rPh sb="20" eb="21">
      <t>トウ</t>
    </rPh>
    <rPh sb="22" eb="24">
      <t>ナイヨウ</t>
    </rPh>
    <rPh sb="25" eb="26">
      <t>トウ</t>
    </rPh>
    <phoneticPr fontId="2"/>
  </si>
  <si>
    <t>情報を提供する関係機関</t>
    <rPh sb="0" eb="2">
      <t>ジョウホウ</t>
    </rPh>
    <rPh sb="3" eb="5">
      <t>テイキョウ</t>
    </rPh>
    <rPh sb="7" eb="9">
      <t>カンケイ</t>
    </rPh>
    <rPh sb="9" eb="11">
      <t>キカン</t>
    </rPh>
    <phoneticPr fontId="2"/>
  </si>
  <si>
    <t>国、都道府県、市町村、地域農業再生協議会、農業委員会</t>
    <rPh sb="0" eb="1">
      <t>クニ</t>
    </rPh>
    <rPh sb="2" eb="6">
      <t>トドウフケン</t>
    </rPh>
    <rPh sb="7" eb="10">
      <t>シチョウソン</t>
    </rPh>
    <rPh sb="11" eb="13">
      <t>チイキ</t>
    </rPh>
    <rPh sb="13" eb="15">
      <t>ノウギョウ</t>
    </rPh>
    <rPh sb="15" eb="17">
      <t>サイセイ</t>
    </rPh>
    <rPh sb="17" eb="20">
      <t>キョウギカイ</t>
    </rPh>
    <rPh sb="21" eb="23">
      <t>ノウギョウ</t>
    </rPh>
    <rPh sb="23" eb="26">
      <t>イインカイ</t>
    </rPh>
    <phoneticPr fontId="2"/>
  </si>
  <si>
    <t>ネットワーク機構、農業委員会、農業協同組合連合会、土地</t>
    <rPh sb="6" eb="8">
      <t>キコウ</t>
    </rPh>
    <rPh sb="9" eb="11">
      <t>ノウギョウ</t>
    </rPh>
    <rPh sb="11" eb="14">
      <t>イインカイ</t>
    </rPh>
    <rPh sb="15" eb="17">
      <t>ノウギョウ</t>
    </rPh>
    <rPh sb="17" eb="19">
      <t>キョウドウ</t>
    </rPh>
    <rPh sb="19" eb="21">
      <t>クミアイ</t>
    </rPh>
    <rPh sb="21" eb="24">
      <t>レンゴウカイ</t>
    </rPh>
    <rPh sb="25" eb="27">
      <t>トチ</t>
    </rPh>
    <phoneticPr fontId="2"/>
  </si>
  <si>
    <t>改良区、農地利用改善団体、農地中間管理機構、普及指導</t>
    <rPh sb="0" eb="2">
      <t>カイリョウ</t>
    </rPh>
    <rPh sb="2" eb="3">
      <t>ク</t>
    </rPh>
    <rPh sb="4" eb="6">
      <t>ノウチ</t>
    </rPh>
    <rPh sb="6" eb="8">
      <t>リヨウ</t>
    </rPh>
    <rPh sb="8" eb="10">
      <t>カイゼン</t>
    </rPh>
    <rPh sb="10" eb="12">
      <t>ダンタイ</t>
    </rPh>
    <rPh sb="13" eb="15">
      <t>ノウチ</t>
    </rPh>
    <rPh sb="15" eb="17">
      <t>チュウカン</t>
    </rPh>
    <rPh sb="17" eb="19">
      <t>カンリ</t>
    </rPh>
    <rPh sb="19" eb="21">
      <t>キコウ</t>
    </rPh>
    <rPh sb="22" eb="24">
      <t>フキュウ</t>
    </rPh>
    <rPh sb="24" eb="26">
      <t>シドウ</t>
    </rPh>
    <phoneticPr fontId="2"/>
  </si>
  <si>
    <t>センター、青年農業者等育成センター、株式会社日本政策金</t>
    <rPh sb="5" eb="7">
      <t>セイネン</t>
    </rPh>
    <rPh sb="7" eb="10">
      <t>ノウギョウシャ</t>
    </rPh>
    <rPh sb="10" eb="11">
      <t>トウ</t>
    </rPh>
    <rPh sb="11" eb="13">
      <t>イクセイ</t>
    </rPh>
    <rPh sb="18" eb="20">
      <t>カブシキ</t>
    </rPh>
    <rPh sb="20" eb="22">
      <t>カイシャ</t>
    </rPh>
    <rPh sb="22" eb="24">
      <t>ニホン</t>
    </rPh>
    <rPh sb="24" eb="26">
      <t>セイサク</t>
    </rPh>
    <rPh sb="26" eb="27">
      <t>キン</t>
    </rPh>
    <phoneticPr fontId="2"/>
  </si>
  <si>
    <t>融公庫、独立行政法人農業者年金基金、農業経営相談所　等</t>
    <rPh sb="0" eb="1">
      <t>ユウ</t>
    </rPh>
    <rPh sb="1" eb="3">
      <t>コウコ</t>
    </rPh>
    <rPh sb="4" eb="6">
      <t>ドクリツ</t>
    </rPh>
    <rPh sb="6" eb="8">
      <t>ギョウセイ</t>
    </rPh>
    <rPh sb="8" eb="10">
      <t>ホウジン</t>
    </rPh>
    <rPh sb="10" eb="13">
      <t>ノウギョウシャ</t>
    </rPh>
    <rPh sb="13" eb="15">
      <t>ネンキン</t>
    </rPh>
    <rPh sb="15" eb="17">
      <t>キキン</t>
    </rPh>
    <rPh sb="18" eb="20">
      <t>ノウギョウ</t>
    </rPh>
    <rPh sb="20" eb="22">
      <t>ケイエイ</t>
    </rPh>
    <rPh sb="22" eb="25">
      <t>ソウダンショ</t>
    </rPh>
    <rPh sb="26" eb="27">
      <t>トウ</t>
    </rPh>
    <phoneticPr fontId="2"/>
  </si>
  <si>
    <t>　個人情報の取扱いの確認</t>
    <rPh sb="1" eb="3">
      <t>コジン</t>
    </rPh>
    <rPh sb="3" eb="5">
      <t>ジョウホウ</t>
    </rPh>
    <rPh sb="6" eb="8">
      <t>トリアツカ</t>
    </rPh>
    <rPh sb="10" eb="12">
      <t>カクニン</t>
    </rPh>
    <phoneticPr fontId="2"/>
  </si>
  <si>
    <t>　　「個人情報の取り扱い」に記載された内容について同意します。</t>
    <rPh sb="3" eb="5">
      <t>コジン</t>
    </rPh>
    <rPh sb="5" eb="7">
      <t>ジョウホウ</t>
    </rPh>
    <rPh sb="8" eb="9">
      <t>ト</t>
    </rPh>
    <rPh sb="10" eb="11">
      <t>アツカ</t>
    </rPh>
    <rPh sb="14" eb="16">
      <t>キサイ</t>
    </rPh>
    <rPh sb="19" eb="21">
      <t>ナイヨウ</t>
    </rPh>
    <rPh sb="25" eb="27">
      <t>ドウイ</t>
    </rPh>
    <phoneticPr fontId="2"/>
  </si>
  <si>
    <t>印</t>
    <rPh sb="0" eb="1">
      <t>イン</t>
    </rPh>
    <phoneticPr fontId="2"/>
  </si>
  <si>
    <t>　　月</t>
    <rPh sb="2" eb="3">
      <t>ガツ</t>
    </rPh>
    <phoneticPr fontId="2"/>
  </si>
  <si>
    <t>　　 年</t>
    <rPh sb="3" eb="4">
      <t>ネン</t>
    </rPh>
    <phoneticPr fontId="2"/>
  </si>
  <si>
    <t>　日</t>
    <rPh sb="1" eb="2">
      <t>ニチ</t>
    </rPh>
    <phoneticPr fontId="2"/>
  </si>
  <si>
    <t>　　　　氏名（名称・代表者）</t>
    <rPh sb="4" eb="6">
      <t>シメイ</t>
    </rPh>
    <rPh sb="7" eb="9">
      <t>メイショウ</t>
    </rPh>
    <rPh sb="10" eb="13">
      <t>ダイヒョウシャ</t>
    </rPh>
    <phoneticPr fontId="2"/>
  </si>
  <si>
    <t>提供する情報の内容</t>
    <rPh sb="0" eb="2">
      <t>テイキョウ</t>
    </rPh>
    <rPh sb="4" eb="6">
      <t>ジョウホウ</t>
    </rPh>
    <rPh sb="7" eb="9">
      <t>ナイヨウ</t>
    </rPh>
    <phoneticPr fontId="2"/>
  </si>
  <si>
    <t>得た個人情報について、個人情報の保護に関する法律（平成15年法律第57号）に基づき、適正に</t>
    <rPh sb="0" eb="1">
      <t>エ</t>
    </rPh>
    <rPh sb="2" eb="4">
      <t>コジン</t>
    </rPh>
    <rPh sb="4" eb="6">
      <t>ジョウホウ</t>
    </rPh>
    <rPh sb="11" eb="13">
      <t>コジン</t>
    </rPh>
    <rPh sb="13" eb="15">
      <t>ジョウホウ</t>
    </rPh>
    <rPh sb="16" eb="18">
      <t>ホゴ</t>
    </rPh>
    <rPh sb="19" eb="20">
      <t>カン</t>
    </rPh>
    <rPh sb="22" eb="24">
      <t>ホウリツ</t>
    </rPh>
    <rPh sb="25" eb="27">
      <t>ヘイセイ</t>
    </rPh>
    <rPh sb="29" eb="30">
      <t>ネン</t>
    </rPh>
    <rPh sb="30" eb="32">
      <t>ホウリツ</t>
    </rPh>
    <rPh sb="32" eb="33">
      <t>ダイ</t>
    </rPh>
    <rPh sb="35" eb="36">
      <t>ゴウ</t>
    </rPh>
    <rPh sb="38" eb="39">
      <t>モト</t>
    </rPh>
    <rPh sb="42" eb="44">
      <t>テキセイ</t>
    </rPh>
    <phoneticPr fontId="2"/>
  </si>
  <si>
    <t>管理し、本認定業務の実施のために利用します。</t>
    <rPh sb="0" eb="2">
      <t>カンリ</t>
    </rPh>
    <rPh sb="4" eb="5">
      <t>ホン</t>
    </rPh>
    <rPh sb="5" eb="7">
      <t>ニンテイ</t>
    </rPh>
    <rPh sb="7" eb="9">
      <t>ギョウム</t>
    </rPh>
    <rPh sb="10" eb="12">
      <t>ジッシ</t>
    </rPh>
    <rPh sb="16" eb="18">
      <t>リヨウ</t>
    </rPh>
    <phoneticPr fontId="2"/>
  </si>
  <si>
    <t>　また、国（農林水産省）は、本認定業務のほか、人・農地プランの作成・見直し、農業委員会の委</t>
    <rPh sb="4" eb="5">
      <t>クニ</t>
    </rPh>
    <rPh sb="6" eb="11">
      <t>ノウリンスイサンショウ</t>
    </rPh>
    <rPh sb="14" eb="15">
      <t>ホン</t>
    </rPh>
    <rPh sb="15" eb="16">
      <t>ニン</t>
    </rPh>
    <rPh sb="16" eb="17">
      <t>テイ</t>
    </rPh>
    <rPh sb="17" eb="19">
      <t>ギョウム</t>
    </rPh>
    <rPh sb="23" eb="24">
      <t>ヒト</t>
    </rPh>
    <rPh sb="25" eb="27">
      <t>ノウチ</t>
    </rPh>
    <rPh sb="31" eb="33">
      <t>サクセイ</t>
    </rPh>
    <rPh sb="34" eb="36">
      <t>ミナオ</t>
    </rPh>
    <rPh sb="38" eb="40">
      <t>ノウギョウ</t>
    </rPh>
    <rPh sb="40" eb="42">
      <t>イイン</t>
    </rPh>
    <rPh sb="42" eb="43">
      <t>カイ</t>
    </rPh>
    <rPh sb="44" eb="45">
      <t>イ</t>
    </rPh>
    <phoneticPr fontId="2"/>
  </si>
  <si>
    <t>員の任命、農業協同組合の理事等の選任その他の経営改善等に資する取組に活用するため、最</t>
    <rPh sb="0" eb="1">
      <t>イン</t>
    </rPh>
    <rPh sb="2" eb="4">
      <t>ニンメイ</t>
    </rPh>
    <rPh sb="5" eb="7">
      <t>ノウギョウ</t>
    </rPh>
    <rPh sb="7" eb="9">
      <t>キョウドウ</t>
    </rPh>
    <rPh sb="9" eb="11">
      <t>クミアイ</t>
    </rPh>
    <rPh sb="12" eb="14">
      <t>リジ</t>
    </rPh>
    <rPh sb="14" eb="15">
      <t>トウ</t>
    </rPh>
    <rPh sb="16" eb="18">
      <t>センニン</t>
    </rPh>
    <rPh sb="20" eb="21">
      <t>タ</t>
    </rPh>
    <rPh sb="22" eb="24">
      <t>ケイエイ</t>
    </rPh>
    <rPh sb="24" eb="26">
      <t>カイゼン</t>
    </rPh>
    <rPh sb="26" eb="27">
      <t>トウ</t>
    </rPh>
    <rPh sb="28" eb="29">
      <t>シ</t>
    </rPh>
    <rPh sb="31" eb="33">
      <t>トリクミ</t>
    </rPh>
    <rPh sb="34" eb="36">
      <t>カツヨウ</t>
    </rPh>
    <rPh sb="41" eb="42">
      <t>サイ</t>
    </rPh>
    <phoneticPr fontId="2"/>
  </si>
  <si>
    <t>小限度内で、下記の関係機関へ提供する場合があります。</t>
    <rPh sb="0" eb="1">
      <t>ショウ</t>
    </rPh>
    <rPh sb="1" eb="3">
      <t>ゲンド</t>
    </rPh>
    <rPh sb="2" eb="3">
      <t>ド</t>
    </rPh>
    <rPh sb="3" eb="4">
      <t>ナイ</t>
    </rPh>
    <rPh sb="6" eb="8">
      <t>カキ</t>
    </rPh>
    <rPh sb="9" eb="11">
      <t>カンケイ</t>
    </rPh>
    <rPh sb="11" eb="13">
      <t>キカン</t>
    </rPh>
    <rPh sb="14" eb="16">
      <t>テイキョウ</t>
    </rPh>
    <rPh sb="18" eb="20">
      <t>バアイ</t>
    </rPh>
    <phoneticPr fontId="2"/>
  </si>
  <si>
    <t>　このほか、専門家からの助言等の内容についても、指導等を実施する際のデータとして活用する</t>
    <rPh sb="6" eb="9">
      <t>センモンカ</t>
    </rPh>
    <rPh sb="12" eb="14">
      <t>ジョゲン</t>
    </rPh>
    <rPh sb="14" eb="15">
      <t>トウ</t>
    </rPh>
    <rPh sb="16" eb="18">
      <t>ナイヨウ</t>
    </rPh>
    <rPh sb="24" eb="26">
      <t>シドウ</t>
    </rPh>
    <rPh sb="26" eb="27">
      <t>トウ</t>
    </rPh>
    <rPh sb="28" eb="30">
      <t>ジッシ</t>
    </rPh>
    <rPh sb="32" eb="33">
      <t>サイ</t>
    </rPh>
    <rPh sb="40" eb="42">
      <t>カツヨウ</t>
    </rPh>
    <phoneticPr fontId="2"/>
  </si>
  <si>
    <t>ため、関係機関へ提供する場合があります。</t>
    <rPh sb="3" eb="5">
      <t>カンケイ</t>
    </rPh>
    <rPh sb="5" eb="7">
      <t>キカン</t>
    </rPh>
    <rPh sb="8" eb="10">
      <t>テイキョウ</t>
    </rPh>
    <rPh sb="12" eb="1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</si>
</sst>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quot;△ &quot;#,##0"/>
    <numFmt numFmtId="177" formatCode="#,##0_);[Red]\(#,##0\)"/>
    <numFmt numFmtId="178" formatCode="0_);[Red]\(0\)"/>
    <numFmt numFmtId="179" formatCode="0_ "/>
  </numFmts>
  <fonts count="25" x14ac:knownFonts="1">
    <font>
      <sz val="10"/>
      <color rgb="FF000000"/>
      <name val="Times New Roman"/>
      <charset val="204"/>
    </font>
    <font>
      <sz val="12"/>
      <color rgb="FF00000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color rgb="FF000000"/>
      <name val="ＭＳ 明朝"/>
      <family val="1"/>
      <charset val="128"/>
    </font>
    <font>
      <sz val="10"/>
      <name val="ＭＳ 明朝"/>
      <family val="1"/>
      <charset val="128"/>
    </font>
    <font>
      <sz val="9"/>
      <color rgb="FF000000"/>
      <name val="ＭＳ 明朝"/>
      <family val="1"/>
      <charset val="128"/>
    </font>
    <font>
      <sz val="12"/>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ゴシック"/>
      <family val="3"/>
      <charset val="128"/>
    </font>
    <font>
      <b/>
      <sz val="20"/>
      <color theme="1"/>
      <name val="游ゴシック"/>
      <family val="3"/>
      <charset val="128"/>
      <scheme val="minor"/>
    </font>
    <font>
      <sz val="14"/>
      <color theme="1"/>
      <name val="游ゴシック"/>
      <family val="3"/>
      <charset val="128"/>
      <scheme val="minor"/>
    </font>
    <font>
      <b/>
      <sz val="12"/>
      <name val="ＭＳ Ｐゴシック"/>
      <family val="3"/>
      <charset val="128"/>
    </font>
    <font>
      <sz val="10"/>
      <name val="ＭＳ Ｐゴシック"/>
      <family val="3"/>
      <charset val="128"/>
    </font>
    <font>
      <b/>
      <sz val="16"/>
      <name val="ＭＳ Ｐ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12"/>
      <name val="ＭＳ Ｐゴシック"/>
      <family val="3"/>
      <charset val="128"/>
    </font>
    <font>
      <b/>
      <sz val="8"/>
      <name val="ＭＳ Ｐゴシック"/>
      <family val="3"/>
      <charset val="128"/>
    </font>
    <font>
      <sz val="10"/>
      <color rgb="FF000000"/>
      <name val="ＭＳ Ｐゴシック"/>
      <family val="3"/>
      <charset val="128"/>
    </font>
    <font>
      <sz val="12"/>
      <color rgb="FF00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indexed="13"/>
        <bgColor indexed="64"/>
      </patternFill>
    </fill>
  </fills>
  <borders count="19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style="double">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12" fillId="0" borderId="0"/>
    <xf numFmtId="38" fontId="12" fillId="0" borderId="0" applyFont="0" applyFill="0" applyBorder="0" applyAlignment="0" applyProtection="0"/>
  </cellStyleXfs>
  <cellXfs count="67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31" xfId="0" applyFont="1" applyFill="1" applyBorder="1" applyAlignment="1">
      <alignment vertical="center" shrinkToFit="1"/>
    </xf>
    <xf numFmtId="0" fontId="3" fillId="0" borderId="32" xfId="0" applyFont="1" applyFill="1" applyBorder="1" applyAlignment="1">
      <alignment vertical="center" shrinkToFit="1"/>
    </xf>
    <xf numFmtId="0" fontId="3" fillId="0" borderId="37" xfId="0" applyFont="1" applyFill="1" applyBorder="1" applyAlignment="1">
      <alignment vertical="center" shrinkToFit="1"/>
    </xf>
    <xf numFmtId="0" fontId="1" fillId="0" borderId="18" xfId="0" applyFont="1" applyFill="1" applyBorder="1" applyAlignment="1">
      <alignment horizontal="left" vertical="center"/>
    </xf>
    <xf numFmtId="0" fontId="1" fillId="0" borderId="41" xfId="0" applyFont="1" applyFill="1" applyBorder="1" applyAlignment="1">
      <alignment horizontal="left" vertical="center"/>
    </xf>
    <xf numFmtId="0" fontId="3" fillId="0" borderId="0" xfId="0" applyFont="1" applyFill="1" applyBorder="1" applyAlignment="1">
      <alignment vertical="center" shrinkToFi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59" xfId="0" applyFont="1" applyFill="1" applyBorder="1" applyAlignment="1">
      <alignment vertical="center" wrapText="1"/>
    </xf>
    <xf numFmtId="0" fontId="1" fillId="0" borderId="60" xfId="0" applyFont="1" applyFill="1" applyBorder="1" applyAlignment="1">
      <alignment vertical="center" wrapText="1"/>
    </xf>
    <xf numFmtId="0" fontId="1" fillId="0" borderId="61" xfId="0" applyFont="1" applyFill="1" applyBorder="1" applyAlignment="1">
      <alignment vertical="center" wrapText="1"/>
    </xf>
    <xf numFmtId="0" fontId="1" fillId="0" borderId="14" xfId="0" applyFont="1" applyFill="1" applyBorder="1" applyAlignment="1">
      <alignment vertical="center" wrapText="1"/>
    </xf>
    <xf numFmtId="0" fontId="1" fillId="0" borderId="62" xfId="0" applyFont="1" applyFill="1" applyBorder="1" applyAlignment="1">
      <alignment vertical="center" wrapText="1"/>
    </xf>
    <xf numFmtId="0" fontId="1" fillId="0" borderId="63" xfId="0" applyFont="1" applyFill="1" applyBorder="1" applyAlignment="1">
      <alignment vertical="center" wrapText="1"/>
    </xf>
    <xf numFmtId="0" fontId="1" fillId="0" borderId="64" xfId="0" applyFont="1" applyFill="1" applyBorder="1" applyAlignment="1">
      <alignment vertical="center" wrapText="1"/>
    </xf>
    <xf numFmtId="0" fontId="1" fillId="0" borderId="53" xfId="0" applyFont="1" applyFill="1" applyBorder="1" applyAlignment="1">
      <alignment vertical="center" wrapText="1"/>
    </xf>
    <xf numFmtId="0" fontId="1" fillId="0" borderId="54" xfId="0" applyFont="1" applyFill="1" applyBorder="1" applyAlignment="1">
      <alignment vertical="center" wrapText="1"/>
    </xf>
    <xf numFmtId="0" fontId="1" fillId="0" borderId="58"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18" xfId="0" applyFont="1" applyFill="1" applyBorder="1" applyAlignment="1">
      <alignment vertical="center" wrapText="1"/>
    </xf>
    <xf numFmtId="0" fontId="1" fillId="0" borderId="35"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36" xfId="0" applyFont="1" applyFill="1" applyBorder="1" applyAlignment="1">
      <alignment vertical="center" wrapText="1"/>
    </xf>
    <xf numFmtId="0" fontId="1" fillId="0" borderId="19" xfId="0" applyFont="1" applyFill="1" applyBorder="1" applyAlignment="1">
      <alignment vertical="center" wrapText="1"/>
    </xf>
    <xf numFmtId="0" fontId="1" fillId="0" borderId="20" xfId="0" applyFont="1" applyFill="1" applyBorder="1" applyAlignment="1">
      <alignment vertical="center" wrapText="1"/>
    </xf>
    <xf numFmtId="0" fontId="1" fillId="0" borderId="27" xfId="0" applyFont="1" applyFill="1" applyBorder="1" applyAlignment="1">
      <alignment vertical="center" wrapText="1"/>
    </xf>
    <xf numFmtId="0" fontId="1" fillId="0" borderId="27" xfId="0" applyFont="1" applyFill="1" applyBorder="1" applyAlignment="1">
      <alignment horizontal="right" vertical="center"/>
    </xf>
    <xf numFmtId="0" fontId="1" fillId="0" borderId="35" xfId="0" applyFont="1" applyFill="1" applyBorder="1" applyAlignment="1">
      <alignment horizontal="right" vertical="center"/>
    </xf>
    <xf numFmtId="0" fontId="1" fillId="0" borderId="58"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79" xfId="0" applyFont="1" applyFill="1" applyBorder="1" applyAlignment="1">
      <alignment vertical="center" wrapText="1"/>
    </xf>
    <xf numFmtId="0" fontId="1" fillId="0" borderId="80" xfId="0" applyFont="1" applyFill="1" applyBorder="1" applyAlignment="1">
      <alignment vertical="center" wrapText="1"/>
    </xf>
    <xf numFmtId="0" fontId="1" fillId="0" borderId="81" xfId="0" applyFont="1" applyFill="1" applyBorder="1" applyAlignment="1">
      <alignment vertical="center" wrapText="1"/>
    </xf>
    <xf numFmtId="0" fontId="1" fillId="0" borderId="82" xfId="0" applyFont="1" applyFill="1" applyBorder="1" applyAlignment="1">
      <alignment vertical="center" wrapText="1"/>
    </xf>
    <xf numFmtId="0" fontId="1" fillId="0" borderId="83" xfId="0" applyFont="1" applyFill="1" applyBorder="1" applyAlignment="1">
      <alignment vertical="center" wrapText="1"/>
    </xf>
    <xf numFmtId="0" fontId="1" fillId="0" borderId="44" xfId="0" applyFont="1" applyFill="1" applyBorder="1" applyAlignment="1">
      <alignment vertical="center" wrapText="1"/>
    </xf>
    <xf numFmtId="0" fontId="1" fillId="0" borderId="45" xfId="0" applyFont="1" applyFill="1" applyBorder="1" applyAlignment="1">
      <alignment vertical="center" wrapText="1"/>
    </xf>
    <xf numFmtId="0" fontId="1" fillId="0" borderId="75" xfId="0" applyFont="1" applyFill="1" applyBorder="1" applyAlignment="1">
      <alignment vertical="center" wrapText="1"/>
    </xf>
    <xf numFmtId="0" fontId="1" fillId="0" borderId="84" xfId="0" applyFont="1" applyFill="1" applyBorder="1" applyAlignment="1">
      <alignment vertical="center" wrapText="1"/>
    </xf>
    <xf numFmtId="0" fontId="1" fillId="0" borderId="85" xfId="0" applyFont="1" applyFill="1" applyBorder="1" applyAlignment="1">
      <alignment horizontal="center" vertical="center" wrapText="1"/>
    </xf>
    <xf numFmtId="0" fontId="1" fillId="0" borderId="80"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52" xfId="0" applyFont="1" applyFill="1" applyBorder="1" applyAlignment="1">
      <alignment vertical="center" wrapText="1"/>
    </xf>
    <xf numFmtId="0" fontId="1" fillId="0" borderId="90" xfId="0" applyFont="1" applyFill="1" applyBorder="1" applyAlignment="1">
      <alignment vertical="center"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15" xfId="0" applyFont="1" applyFill="1" applyBorder="1" applyAlignment="1">
      <alignment vertical="center" wrapText="1"/>
    </xf>
    <xf numFmtId="0" fontId="1" fillId="0" borderId="30" xfId="0" applyFont="1" applyFill="1" applyBorder="1" applyAlignment="1">
      <alignment vertical="center" wrapText="1"/>
    </xf>
    <xf numFmtId="0" fontId="3" fillId="0" borderId="40" xfId="0" applyFont="1" applyFill="1" applyBorder="1" applyAlignment="1">
      <alignment vertical="center" wrapText="1"/>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3" fillId="0" borderId="69" xfId="0" applyFont="1" applyFill="1" applyBorder="1" applyAlignment="1">
      <alignment vertical="center" wrapText="1"/>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94" xfId="0" applyFont="1" applyFill="1" applyBorder="1" applyAlignment="1">
      <alignment vertical="center" wrapText="1"/>
    </xf>
    <xf numFmtId="0" fontId="1" fillId="0" borderId="95" xfId="0" applyFont="1" applyFill="1" applyBorder="1" applyAlignment="1">
      <alignment vertical="center" wrapText="1"/>
    </xf>
    <xf numFmtId="0" fontId="1" fillId="0" borderId="98" xfId="0" applyFont="1" applyFill="1" applyBorder="1" applyAlignment="1">
      <alignment vertical="center" wrapText="1"/>
    </xf>
    <xf numFmtId="0" fontId="1" fillId="0" borderId="3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vertical="center"/>
    </xf>
    <xf numFmtId="0" fontId="1" fillId="0" borderId="34" xfId="0" applyFont="1" applyFill="1" applyBorder="1" applyAlignment="1">
      <alignment vertical="center"/>
    </xf>
    <xf numFmtId="0" fontId="1" fillId="0" borderId="18" xfId="0" applyFont="1" applyFill="1" applyBorder="1" applyAlignment="1">
      <alignment vertical="center"/>
    </xf>
    <xf numFmtId="0" fontId="1" fillId="0" borderId="35" xfId="0" applyFont="1" applyFill="1" applyBorder="1" applyAlignment="1">
      <alignment vertical="center"/>
    </xf>
    <xf numFmtId="0" fontId="1" fillId="0" borderId="36" xfId="0" applyFont="1" applyFill="1" applyBorder="1" applyAlignment="1">
      <alignment vertical="center"/>
    </xf>
    <xf numFmtId="0" fontId="1" fillId="0" borderId="0" xfId="0" applyFont="1" applyFill="1" applyBorder="1" applyAlignment="1">
      <alignment horizontal="center" vertical="center"/>
    </xf>
    <xf numFmtId="0" fontId="3" fillId="0" borderId="48" xfId="0" applyFont="1" applyFill="1" applyBorder="1" applyAlignment="1">
      <alignment vertical="center" wrapText="1"/>
    </xf>
    <xf numFmtId="0" fontId="3" fillId="0" borderId="56"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1" fillId="0" borderId="16" xfId="0" applyFont="1" applyFill="1" applyBorder="1" applyAlignment="1">
      <alignment vertical="center" wrapText="1"/>
    </xf>
    <xf numFmtId="0" fontId="1" fillId="0" borderId="48" xfId="0" applyFont="1" applyFill="1" applyBorder="1" applyAlignment="1">
      <alignment vertical="center" wrapText="1"/>
    </xf>
    <xf numFmtId="0" fontId="1" fillId="0" borderId="56" xfId="0" applyFont="1" applyFill="1" applyBorder="1" applyAlignment="1">
      <alignment vertical="center" wrapText="1"/>
    </xf>
    <xf numFmtId="0" fontId="5" fillId="0" borderId="0" xfId="0" applyFont="1" applyFill="1" applyBorder="1" applyAlignment="1">
      <alignment horizontal="center" vertical="center" wrapText="1"/>
    </xf>
    <xf numFmtId="0" fontId="1" fillId="0" borderId="74" xfId="0" applyFont="1" applyFill="1" applyBorder="1" applyAlignment="1">
      <alignment vertical="center" wrapText="1"/>
    </xf>
    <xf numFmtId="0" fontId="1" fillId="0" borderId="102" xfId="0" applyFont="1" applyFill="1" applyBorder="1" applyAlignment="1">
      <alignment vertical="center" wrapText="1"/>
    </xf>
    <xf numFmtId="0" fontId="1" fillId="0" borderId="85" xfId="0" applyFont="1" applyFill="1" applyBorder="1" applyAlignment="1">
      <alignment vertical="center" wrapText="1"/>
    </xf>
    <xf numFmtId="0" fontId="1" fillId="0" borderId="100" xfId="0" applyFont="1" applyFill="1" applyBorder="1" applyAlignment="1">
      <alignment vertical="center" wrapText="1"/>
    </xf>
    <xf numFmtId="0" fontId="3"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applyFont="1" applyFill="1" applyBorder="1" applyAlignment="1">
      <alignment vertical="center"/>
    </xf>
    <xf numFmtId="0" fontId="1" fillId="0" borderId="56" xfId="0" applyFont="1" applyFill="1" applyBorder="1" applyAlignment="1">
      <alignment vertical="center"/>
    </xf>
    <xf numFmtId="0" fontId="1" fillId="0" borderId="55"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20" xfId="0" applyFont="1" applyFill="1" applyBorder="1" applyAlignment="1">
      <alignment horizontal="center" vertical="center"/>
    </xf>
    <xf numFmtId="0" fontId="1" fillId="0" borderId="21" xfId="0" applyFont="1" applyFill="1" applyBorder="1" applyAlignment="1">
      <alignment vertical="center"/>
    </xf>
    <xf numFmtId="0" fontId="1" fillId="0" borderId="40" xfId="0" applyFont="1" applyFill="1" applyBorder="1" applyAlignment="1">
      <alignment vertical="center"/>
    </xf>
    <xf numFmtId="0" fontId="1" fillId="0" borderId="69"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4" fillId="0" borderId="0" xfId="1" applyFont="1" applyAlignment="1">
      <alignment vertical="center"/>
    </xf>
    <xf numFmtId="0" fontId="14" fillId="0" borderId="0" xfId="1" applyFont="1" applyAlignment="1">
      <alignment horizontal="center" vertical="center"/>
    </xf>
    <xf numFmtId="0" fontId="14" fillId="2" borderId="1"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0" borderId="104" xfId="1" applyFont="1" applyFill="1" applyBorder="1" applyAlignment="1">
      <alignment horizontal="center" vertical="center"/>
    </xf>
    <xf numFmtId="0" fontId="14" fillId="0" borderId="102" xfId="1" applyFont="1" applyFill="1" applyBorder="1" applyAlignment="1">
      <alignment horizontal="left" vertical="center" shrinkToFit="1"/>
    </xf>
    <xf numFmtId="0" fontId="14" fillId="0" borderId="102" xfId="1" applyFont="1" applyFill="1" applyBorder="1" applyAlignment="1">
      <alignment horizontal="center" vertical="center" shrinkToFit="1"/>
    </xf>
    <xf numFmtId="0" fontId="14" fillId="0" borderId="105" xfId="1" applyFont="1" applyFill="1" applyBorder="1" applyAlignment="1">
      <alignment horizontal="center" vertical="center"/>
    </xf>
    <xf numFmtId="0" fontId="14" fillId="0" borderId="106" xfId="1" applyFont="1" applyFill="1" applyBorder="1" applyAlignment="1">
      <alignment horizontal="center" vertical="center"/>
    </xf>
    <xf numFmtId="0" fontId="14" fillId="0" borderId="16" xfId="1" applyFont="1" applyFill="1" applyBorder="1" applyAlignment="1">
      <alignment horizontal="left" vertical="center"/>
    </xf>
    <xf numFmtId="0" fontId="14" fillId="0" borderId="16" xfId="1" applyFont="1" applyFill="1" applyBorder="1" applyAlignment="1">
      <alignment horizontal="center" vertical="center" wrapText="1"/>
    </xf>
    <xf numFmtId="0" fontId="14" fillId="0" borderId="16" xfId="1" applyFont="1" applyFill="1" applyBorder="1" applyAlignment="1">
      <alignment horizontal="left" vertical="center" wrapText="1"/>
    </xf>
    <xf numFmtId="0" fontId="14" fillId="0" borderId="17" xfId="1" applyFont="1" applyFill="1" applyBorder="1" applyAlignment="1">
      <alignment horizontal="center" vertical="center"/>
    </xf>
    <xf numFmtId="0" fontId="14" fillId="0" borderId="0" xfId="1" applyFont="1" applyFill="1" applyAlignment="1">
      <alignment vertical="center"/>
    </xf>
    <xf numFmtId="0" fontId="14" fillId="0" borderId="16" xfId="1" applyFont="1" applyFill="1" applyBorder="1" applyAlignment="1">
      <alignment horizontal="center" vertical="center"/>
    </xf>
    <xf numFmtId="0" fontId="14" fillId="0" borderId="71" xfId="1" applyFont="1" applyFill="1" applyBorder="1" applyAlignment="1">
      <alignment horizontal="left" vertical="center"/>
    </xf>
    <xf numFmtId="0" fontId="14" fillId="0" borderId="72" xfId="1" applyFont="1" applyFill="1" applyBorder="1" applyAlignment="1">
      <alignment horizontal="center" vertical="center"/>
    </xf>
    <xf numFmtId="0" fontId="14" fillId="0" borderId="72" xfId="1" applyFont="1" applyFill="1" applyBorder="1" applyAlignment="1">
      <alignment horizontal="left" vertical="center" wrapText="1"/>
    </xf>
    <xf numFmtId="0" fontId="14" fillId="0" borderId="107" xfId="1" applyFont="1" applyFill="1" applyBorder="1" applyAlignment="1">
      <alignment horizontal="center" vertical="center"/>
    </xf>
    <xf numFmtId="0" fontId="14" fillId="0" borderId="8" xfId="1" applyFont="1" applyFill="1" applyBorder="1" applyAlignment="1">
      <alignment horizontal="left" vertical="center"/>
    </xf>
    <xf numFmtId="0" fontId="14" fillId="0" borderId="8" xfId="1" applyFont="1" applyFill="1" applyBorder="1" applyAlignment="1">
      <alignment horizontal="center" vertical="center" shrinkToFit="1"/>
    </xf>
    <xf numFmtId="0" fontId="14" fillId="0" borderId="8" xfId="1" applyFont="1" applyBorder="1" applyAlignment="1">
      <alignment horizontal="left" vertical="center" wrapText="1"/>
    </xf>
    <xf numFmtId="0" fontId="14" fillId="0" borderId="10" xfId="1" applyFont="1" applyBorder="1" applyAlignment="1">
      <alignment vertical="center"/>
    </xf>
    <xf numFmtId="0" fontId="14" fillId="0" borderId="111" xfId="1" applyFont="1" applyFill="1" applyBorder="1" applyAlignment="1">
      <alignment horizontal="left" vertical="center" wrapText="1"/>
    </xf>
    <xf numFmtId="0" fontId="14" fillId="0" borderId="111" xfId="1" applyFont="1" applyFill="1" applyBorder="1" applyAlignment="1">
      <alignment horizontal="center" vertical="center" shrinkToFit="1"/>
    </xf>
    <xf numFmtId="0" fontId="14" fillId="0" borderId="111" xfId="1" applyFont="1" applyBorder="1" applyAlignment="1">
      <alignment horizontal="left" vertical="center" wrapText="1"/>
    </xf>
    <xf numFmtId="0" fontId="14" fillId="0" borderId="112" xfId="1" applyFont="1" applyBorder="1" applyAlignment="1">
      <alignment vertical="center"/>
    </xf>
    <xf numFmtId="0" fontId="16" fillId="0" borderId="0" xfId="1" applyFont="1"/>
    <xf numFmtId="0" fontId="16" fillId="0" borderId="0" xfId="1" applyFont="1" applyAlignment="1">
      <alignment horizontal="center" vertical="center"/>
    </xf>
    <xf numFmtId="0" fontId="12" fillId="0" borderId="0" xfId="1" applyFont="1"/>
    <xf numFmtId="0" fontId="17" fillId="0" borderId="0" xfId="1" applyFont="1" applyFill="1" applyAlignment="1">
      <alignment horizontal="center" vertical="center"/>
    </xf>
    <xf numFmtId="0" fontId="18" fillId="0" borderId="109" xfId="1" applyFont="1" applyFill="1" applyBorder="1" applyAlignment="1">
      <alignment horizontal="center"/>
    </xf>
    <xf numFmtId="0" fontId="18" fillId="0" borderId="114" xfId="1" applyFont="1" applyFill="1" applyBorder="1" applyAlignment="1">
      <alignment horizontal="center"/>
    </xf>
    <xf numFmtId="0" fontId="18" fillId="0" borderId="4" xfId="1" applyFont="1" applyBorder="1"/>
    <xf numFmtId="176" fontId="12" fillId="0" borderId="114" xfId="1" applyNumberFormat="1" applyFont="1" applyFill="1" applyBorder="1"/>
    <xf numFmtId="177" fontId="21" fillId="0" borderId="55" xfId="1" applyNumberFormat="1" applyFont="1" applyFill="1" applyBorder="1" applyAlignment="1">
      <alignment horizontal="center" vertical="center"/>
    </xf>
    <xf numFmtId="0" fontId="16" fillId="0" borderId="124" xfId="1" applyFont="1" applyFill="1" applyBorder="1" applyAlignment="1">
      <alignment horizontal="center" vertical="center"/>
    </xf>
    <xf numFmtId="0" fontId="12" fillId="0" borderId="126" xfId="1" applyFont="1" applyBorder="1"/>
    <xf numFmtId="176" fontId="12" fillId="3" borderId="127" xfId="1" applyNumberFormat="1" applyFont="1" applyFill="1" applyBorder="1"/>
    <xf numFmtId="177" fontId="21" fillId="0" borderId="15" xfId="1" applyNumberFormat="1" applyFont="1" applyFill="1" applyBorder="1" applyAlignment="1">
      <alignment horizontal="center" vertical="center"/>
    </xf>
    <xf numFmtId="0" fontId="16" fillId="0" borderId="130" xfId="1" applyFont="1" applyFill="1" applyBorder="1" applyAlignment="1">
      <alignment horizontal="center" vertical="center"/>
    </xf>
    <xf numFmtId="0" fontId="12" fillId="0" borderId="11" xfId="1" applyFont="1" applyBorder="1"/>
    <xf numFmtId="176" fontId="12" fillId="0" borderId="39" xfId="1" applyNumberFormat="1" applyFont="1" applyFill="1" applyBorder="1"/>
    <xf numFmtId="0" fontId="18" fillId="0" borderId="106" xfId="1" applyFont="1" applyBorder="1"/>
    <xf numFmtId="176" fontId="12" fillId="0" borderId="15" xfId="1" applyNumberFormat="1" applyFont="1" applyFill="1" applyBorder="1"/>
    <xf numFmtId="177" fontId="21" fillId="0" borderId="137" xfId="1" applyNumberFormat="1" applyFont="1" applyFill="1" applyBorder="1" applyAlignment="1">
      <alignment horizontal="center" vertical="center"/>
    </xf>
    <xf numFmtId="0" fontId="16" fillId="0" borderId="138" xfId="1" applyFont="1" applyFill="1" applyBorder="1" applyAlignment="1">
      <alignment horizontal="center" vertical="center"/>
    </xf>
    <xf numFmtId="177" fontId="16" fillId="0" borderId="137" xfId="1" applyNumberFormat="1" applyFont="1" applyFill="1" applyBorder="1" applyAlignment="1">
      <alignment horizontal="center" vertical="center"/>
    </xf>
    <xf numFmtId="177" fontId="16" fillId="0" borderId="138" xfId="1" applyNumberFormat="1" applyFont="1" applyFill="1" applyBorder="1" applyAlignment="1">
      <alignment horizontal="center" vertical="center"/>
    </xf>
    <xf numFmtId="0" fontId="18" fillId="0" borderId="140" xfId="1" applyFont="1" applyBorder="1"/>
    <xf numFmtId="176" fontId="12" fillId="0" borderId="38" xfId="1" applyNumberFormat="1" applyFont="1" applyFill="1" applyBorder="1"/>
    <xf numFmtId="41" fontId="21" fillId="0" borderId="55" xfId="1" applyNumberFormat="1" applyFont="1" applyFill="1" applyBorder="1" applyAlignment="1">
      <alignment horizontal="center" vertical="center"/>
    </xf>
    <xf numFmtId="177" fontId="16" fillId="0" borderId="55" xfId="1" applyNumberFormat="1" applyFont="1" applyFill="1" applyBorder="1" applyAlignment="1">
      <alignment horizontal="center" vertical="center"/>
    </xf>
    <xf numFmtId="177" fontId="16" fillId="0" borderId="124" xfId="1" applyNumberFormat="1" applyFont="1" applyFill="1" applyBorder="1" applyAlignment="1">
      <alignment horizontal="center" vertical="center"/>
    </xf>
    <xf numFmtId="0" fontId="12" fillId="0" borderId="142" xfId="1" applyFont="1" applyBorder="1"/>
    <xf numFmtId="176" fontId="12" fillId="0" borderId="143" xfId="1" applyNumberFormat="1" applyFont="1" applyFill="1" applyBorder="1"/>
    <xf numFmtId="41" fontId="21" fillId="0" borderId="147" xfId="1" applyNumberFormat="1" applyFont="1" applyFill="1" applyBorder="1" applyAlignment="1">
      <alignment horizontal="center" vertical="center"/>
    </xf>
    <xf numFmtId="0" fontId="16" fillId="0" borderId="148" xfId="1" applyFont="1" applyFill="1" applyBorder="1" applyAlignment="1">
      <alignment horizontal="center" vertical="center"/>
    </xf>
    <xf numFmtId="177" fontId="16" fillId="0" borderId="147" xfId="1" applyNumberFormat="1" applyFont="1" applyFill="1" applyBorder="1" applyAlignment="1">
      <alignment horizontal="center" vertical="center"/>
    </xf>
    <xf numFmtId="177" fontId="16" fillId="0" borderId="148" xfId="1" applyNumberFormat="1" applyFont="1" applyFill="1" applyBorder="1" applyAlignment="1">
      <alignment horizontal="center" vertical="center"/>
    </xf>
    <xf numFmtId="0" fontId="12" fillId="0" borderId="110" xfId="1" applyFont="1" applyBorder="1"/>
    <xf numFmtId="176" fontId="12" fillId="0" borderId="111" xfId="1" applyNumberFormat="1" applyFont="1" applyFill="1" applyBorder="1"/>
    <xf numFmtId="0" fontId="18" fillId="0" borderId="0" xfId="1" applyFont="1" applyFill="1" applyBorder="1" applyAlignment="1">
      <alignment horizontal="center" vertical="center" textRotation="255"/>
    </xf>
    <xf numFmtId="177" fontId="21" fillId="0" borderId="0" xfId="1" applyNumberFormat="1" applyFont="1" applyFill="1" applyBorder="1" applyAlignment="1">
      <alignment horizontal="center" vertical="center"/>
    </xf>
    <xf numFmtId="0" fontId="16" fillId="0" borderId="0" xfId="1" applyFont="1" applyFill="1" applyBorder="1" applyAlignment="1">
      <alignment horizontal="center" vertical="center"/>
    </xf>
    <xf numFmtId="0" fontId="18" fillId="0" borderId="110" xfId="1" applyFont="1" applyFill="1" applyBorder="1"/>
    <xf numFmtId="176" fontId="12" fillId="0" borderId="112" xfId="1" applyNumberFormat="1" applyFont="1" applyFill="1" applyBorder="1"/>
    <xf numFmtId="0" fontId="12" fillId="0" borderId="0" xfId="1" applyFont="1" applyAlignment="1">
      <alignment horizontal="right"/>
    </xf>
    <xf numFmtId="177" fontId="16" fillId="0" borderId="14" xfId="1" applyNumberFormat="1" applyFont="1" applyFill="1" applyBorder="1" applyAlignment="1">
      <alignment horizontal="center" vertical="center"/>
    </xf>
    <xf numFmtId="0" fontId="18" fillId="0" borderId="1" xfId="1" applyFont="1" applyFill="1" applyBorder="1" applyAlignment="1">
      <alignment horizontal="center"/>
    </xf>
    <xf numFmtId="0" fontId="18" fillId="0" borderId="9" xfId="1" applyFont="1" applyFill="1" applyBorder="1" applyAlignment="1">
      <alignment horizontal="center"/>
    </xf>
    <xf numFmtId="0" fontId="18" fillId="0" borderId="3" xfId="1" applyFont="1" applyFill="1" applyBorder="1" applyAlignment="1">
      <alignment horizontal="center"/>
    </xf>
    <xf numFmtId="41" fontId="21" fillId="0" borderId="0" xfId="1" applyNumberFormat="1" applyFont="1" applyFill="1" applyBorder="1" applyAlignment="1">
      <alignment horizontal="center" vertical="center"/>
    </xf>
    <xf numFmtId="177" fontId="16" fillId="0" borderId="0" xfId="1" applyNumberFormat="1" applyFont="1" applyFill="1" applyBorder="1" applyAlignment="1">
      <alignment horizontal="center" vertical="center"/>
    </xf>
    <xf numFmtId="176" fontId="12" fillId="0" borderId="114" xfId="1" applyNumberFormat="1" applyFont="1" applyBorder="1"/>
    <xf numFmtId="176" fontId="12" fillId="0" borderId="9" xfId="1" applyNumberFormat="1" applyFont="1" applyBorder="1"/>
    <xf numFmtId="176" fontId="12" fillId="0" borderId="153" xfId="1" applyNumberFormat="1" applyFont="1" applyBorder="1"/>
    <xf numFmtId="0" fontId="12" fillId="0" borderId="28" xfId="1" applyFont="1" applyBorder="1"/>
    <xf numFmtId="0" fontId="18" fillId="0" borderId="154" xfId="1" applyFont="1" applyBorder="1"/>
    <xf numFmtId="176" fontId="12" fillId="0" borderId="155" xfId="1" applyNumberFormat="1" applyFont="1" applyFill="1" applyBorder="1"/>
    <xf numFmtId="0" fontId="12" fillId="0" borderId="156" xfId="1" applyFont="1" applyBorder="1"/>
    <xf numFmtId="176" fontId="12" fillId="3" borderId="143" xfId="1" applyNumberFormat="1" applyFont="1" applyFill="1" applyBorder="1"/>
    <xf numFmtId="0" fontId="12" fillId="0" borderId="129" xfId="1" applyFont="1" applyBorder="1"/>
    <xf numFmtId="0" fontId="16" fillId="0" borderId="0" xfId="1" applyFont="1" applyFill="1" applyAlignment="1">
      <alignment horizontal="center" vertical="center"/>
    </xf>
    <xf numFmtId="0" fontId="21" fillId="0" borderId="113" xfId="1" applyFont="1" applyBorder="1" applyAlignment="1">
      <alignment horizontal="center" vertical="center"/>
    </xf>
    <xf numFmtId="0" fontId="12" fillId="0" borderId="159" xfId="1" applyFont="1" applyBorder="1"/>
    <xf numFmtId="176" fontId="12" fillId="3" borderId="160" xfId="1" applyNumberFormat="1" applyFont="1" applyFill="1" applyBorder="1"/>
    <xf numFmtId="176" fontId="12" fillId="0" borderId="160" xfId="1" applyNumberFormat="1" applyFont="1" applyFill="1" applyBorder="1"/>
    <xf numFmtId="0" fontId="12" fillId="0" borderId="152" xfId="1" applyFont="1" applyBorder="1"/>
    <xf numFmtId="0" fontId="18" fillId="0" borderId="1" xfId="1" applyFont="1" applyFill="1" applyBorder="1"/>
    <xf numFmtId="176" fontId="12" fillId="0" borderId="4" xfId="1" applyNumberFormat="1" applyFont="1" applyFill="1" applyBorder="1"/>
    <xf numFmtId="0" fontId="12" fillId="0" borderId="27" xfId="1" applyFont="1" applyFill="1" applyBorder="1"/>
    <xf numFmtId="0" fontId="18" fillId="0" borderId="108" xfId="1" applyFont="1" applyFill="1" applyBorder="1" applyAlignment="1">
      <alignment horizontal="center"/>
    </xf>
    <xf numFmtId="0" fontId="18" fillId="0" borderId="2" xfId="1" applyFont="1" applyFill="1" applyBorder="1" applyAlignment="1">
      <alignment horizontal="center"/>
    </xf>
    <xf numFmtId="176" fontId="12" fillId="0" borderId="102" xfId="1" applyNumberFormat="1" applyFont="1" applyBorder="1"/>
    <xf numFmtId="176" fontId="12" fillId="0" borderId="16" xfId="1" applyNumberFormat="1" applyFont="1" applyBorder="1"/>
    <xf numFmtId="0" fontId="12" fillId="0" borderId="17" xfId="1" applyFont="1" applyBorder="1"/>
    <xf numFmtId="0" fontId="18" fillId="0" borderId="31" xfId="1" applyFont="1" applyBorder="1"/>
    <xf numFmtId="176" fontId="12" fillId="0" borderId="70" xfId="1" applyNumberFormat="1" applyFont="1" applyFill="1" applyBorder="1"/>
    <xf numFmtId="176" fontId="12" fillId="0" borderId="37" xfId="1" applyNumberFormat="1" applyFont="1" applyFill="1" applyBorder="1"/>
    <xf numFmtId="0" fontId="12" fillId="0" borderId="33" xfId="1" applyFont="1" applyBorder="1"/>
    <xf numFmtId="0" fontId="12" fillId="0" borderId="170" xfId="1" applyFont="1" applyBorder="1"/>
    <xf numFmtId="0" fontId="12" fillId="0" borderId="171" xfId="1" applyFont="1" applyBorder="1"/>
    <xf numFmtId="176" fontId="12" fillId="0" borderId="172" xfId="1" applyNumberFormat="1" applyFont="1" applyFill="1" applyBorder="1"/>
    <xf numFmtId="0" fontId="12" fillId="0" borderId="173" xfId="1" applyFont="1" applyBorder="1"/>
    <xf numFmtId="176" fontId="12" fillId="0" borderId="16" xfId="1" applyNumberFormat="1" applyFont="1" applyFill="1" applyBorder="1"/>
    <xf numFmtId="0" fontId="12" fillId="0" borderId="141" xfId="1" applyFont="1" applyBorder="1"/>
    <xf numFmtId="0" fontId="18" fillId="0" borderId="104" xfId="1" applyFont="1" applyBorder="1"/>
    <xf numFmtId="0" fontId="12" fillId="0" borderId="105" xfId="1" applyFont="1" applyBorder="1"/>
    <xf numFmtId="176" fontId="12" fillId="0" borderId="102" xfId="1" applyNumberFormat="1" applyFont="1" applyFill="1" applyBorder="1"/>
    <xf numFmtId="0" fontId="18" fillId="0" borderId="184" xfId="1" applyFont="1" applyBorder="1"/>
    <xf numFmtId="176" fontId="12" fillId="0" borderId="72" xfId="1" applyNumberFormat="1" applyFont="1" applyFill="1" applyBorder="1"/>
    <xf numFmtId="0" fontId="12" fillId="0" borderId="107" xfId="1" applyFont="1" applyBorder="1"/>
    <xf numFmtId="176" fontId="12" fillId="3" borderId="72" xfId="1" applyNumberFormat="1" applyFont="1" applyFill="1" applyBorder="1"/>
    <xf numFmtId="0" fontId="18" fillId="0" borderId="24" xfId="1" applyFont="1" applyBorder="1" applyAlignment="1">
      <alignment horizontal="center"/>
    </xf>
    <xf numFmtId="176" fontId="12" fillId="0" borderId="162" xfId="1" applyNumberFormat="1" applyFont="1" applyBorder="1"/>
    <xf numFmtId="176" fontId="12" fillId="0" borderId="2" xfId="1" applyNumberFormat="1" applyFont="1" applyBorder="1"/>
    <xf numFmtId="176" fontId="12" fillId="0" borderId="108" xfId="1" applyNumberFormat="1" applyFont="1" applyBorder="1"/>
    <xf numFmtId="0" fontId="12" fillId="0" borderId="26" xfId="1" applyFont="1" applyBorder="1"/>
    <xf numFmtId="176" fontId="12" fillId="0" borderId="72" xfId="1" applyNumberFormat="1" applyFont="1" applyBorder="1"/>
    <xf numFmtId="176" fontId="12" fillId="0" borderId="71" xfId="1" applyNumberFormat="1" applyFont="1" applyBorder="1"/>
    <xf numFmtId="0" fontId="12" fillId="0" borderId="34" xfId="1" applyFont="1" applyBorder="1"/>
    <xf numFmtId="176" fontId="12" fillId="0" borderId="24" xfId="1" applyNumberFormat="1" applyFont="1" applyBorder="1"/>
    <xf numFmtId="176" fontId="12" fillId="0" borderId="25" xfId="1" applyNumberFormat="1" applyFont="1" applyBorder="1"/>
    <xf numFmtId="0" fontId="12" fillId="0" borderId="25" xfId="1" applyFont="1" applyBorder="1"/>
    <xf numFmtId="0" fontId="12" fillId="0" borderId="34" xfId="1" applyFont="1" applyBorder="1" applyAlignment="1">
      <alignment horizontal="left" vertical="top" wrapText="1"/>
    </xf>
    <xf numFmtId="0" fontId="12" fillId="0" borderId="129" xfId="1" applyFont="1" applyBorder="1" applyAlignment="1">
      <alignment horizontal="left" vertical="top" wrapText="1"/>
    </xf>
    <xf numFmtId="0" fontId="12" fillId="0" borderId="104" xfId="1" applyFont="1" applyBorder="1"/>
    <xf numFmtId="0" fontId="12" fillId="0" borderId="49" xfId="1" applyFont="1" applyBorder="1" applyAlignment="1">
      <alignment horizontal="left" vertical="top" wrapText="1"/>
    </xf>
    <xf numFmtId="0" fontId="18" fillId="0" borderId="11" xfId="1" applyFont="1" applyBorder="1"/>
    <xf numFmtId="176" fontId="12" fillId="0" borderId="71" xfId="1" applyNumberFormat="1" applyFont="1" applyFill="1" applyBorder="1"/>
    <xf numFmtId="0" fontId="12" fillId="0" borderId="187" xfId="1" applyFont="1" applyBorder="1"/>
    <xf numFmtId="176" fontId="12" fillId="0" borderId="188" xfId="1" applyNumberFormat="1" applyFont="1" applyFill="1" applyBorder="1"/>
    <xf numFmtId="176" fontId="12" fillId="0" borderId="162" xfId="1" applyNumberFormat="1" applyFont="1" applyFill="1" applyBorder="1"/>
    <xf numFmtId="176" fontId="12" fillId="0" borderId="24" xfId="1" applyNumberFormat="1" applyFont="1" applyFill="1" applyBorder="1"/>
    <xf numFmtId="176" fontId="12" fillId="0" borderId="25" xfId="1" applyNumberFormat="1" applyFont="1" applyFill="1" applyBorder="1"/>
    <xf numFmtId="0" fontId="12" fillId="0" borderId="25" xfId="1" applyFont="1" applyBorder="1" applyAlignment="1">
      <alignment horizontal="left" vertical="top" wrapText="1"/>
    </xf>
    <xf numFmtId="0" fontId="18" fillId="0" borderId="190" xfId="1" applyFont="1" applyBorder="1"/>
    <xf numFmtId="176" fontId="12" fillId="3" borderId="22" xfId="1" applyNumberFormat="1" applyFont="1" applyFill="1" applyBorder="1"/>
    <xf numFmtId="176" fontId="12" fillId="0" borderId="22" xfId="1" applyNumberFormat="1" applyFont="1" applyFill="1" applyBorder="1"/>
    <xf numFmtId="0" fontId="12" fillId="0" borderId="23" xfId="1" applyFont="1" applyBorder="1"/>
    <xf numFmtId="176" fontId="12" fillId="0" borderId="27" xfId="1" applyNumberFormat="1" applyFont="1" applyFill="1" applyBorder="1"/>
    <xf numFmtId="0" fontId="12" fillId="0" borderId="27" xfId="1" applyFont="1" applyBorder="1"/>
    <xf numFmtId="0" fontId="12" fillId="0" borderId="11" xfId="1" applyFont="1" applyFill="1" applyBorder="1"/>
    <xf numFmtId="0" fontId="12" fillId="0" borderId="0" xfId="1" applyFont="1" applyFill="1" applyBorder="1"/>
    <xf numFmtId="176" fontId="12" fillId="0" borderId="0" xfId="1" applyNumberFormat="1" applyFont="1"/>
    <xf numFmtId="0" fontId="23" fillId="0" borderId="0" xfId="0" applyFont="1" applyAlignment="1">
      <alignment horizontal="center"/>
    </xf>
    <xf numFmtId="0" fontId="0" fillId="0" borderId="38" xfId="0" applyBorder="1"/>
    <xf numFmtId="0" fontId="23" fillId="0" borderId="37" xfId="0" applyFont="1" applyBorder="1" applyAlignment="1">
      <alignment horizontal="left" vertical="center" wrapText="1"/>
    </xf>
    <xf numFmtId="0" fontId="0" fillId="0" borderId="55" xfId="0" applyBorder="1"/>
    <xf numFmtId="0" fontId="23" fillId="0" borderId="56" xfId="0" applyFont="1" applyBorder="1" applyAlignment="1">
      <alignment horizontal="left" vertical="center" wrapText="1"/>
    </xf>
    <xf numFmtId="0" fontId="0" fillId="0" borderId="32" xfId="0" applyBorder="1"/>
    <xf numFmtId="0" fontId="0" fillId="0" borderId="37" xfId="0" applyBorder="1"/>
    <xf numFmtId="0" fontId="0" fillId="0" borderId="0" xfId="0" applyBorder="1"/>
    <xf numFmtId="0" fontId="23" fillId="0" borderId="0" xfId="0" applyFont="1" applyBorder="1"/>
    <xf numFmtId="0" fontId="0" fillId="0" borderId="71" xfId="0" applyBorder="1"/>
    <xf numFmtId="0" fontId="0" fillId="0" borderId="39" xfId="0" applyBorder="1"/>
    <xf numFmtId="0" fontId="0" fillId="0" borderId="48" xfId="0" applyBorder="1"/>
    <xf numFmtId="0" fontId="0" fillId="0" borderId="56" xfId="0" applyBorder="1"/>
    <xf numFmtId="0" fontId="23" fillId="0" borderId="15" xfId="0" applyFont="1" applyBorder="1" applyAlignment="1">
      <alignment vertical="center"/>
    </xf>
    <xf numFmtId="0" fontId="0" fillId="0" borderId="13" xfId="0" applyBorder="1"/>
    <xf numFmtId="0" fontId="0" fillId="0" borderId="14" xfId="0" applyBorder="1"/>
    <xf numFmtId="0" fontId="23" fillId="0" borderId="38" xfId="0" applyFont="1" applyBorder="1"/>
    <xf numFmtId="0" fontId="23" fillId="0" borderId="0" xfId="0" applyFont="1" applyBorder="1" applyAlignment="1">
      <alignment horizontal="right"/>
    </xf>
    <xf numFmtId="0" fontId="23" fillId="0" borderId="71" xfId="0" applyFont="1" applyBorder="1"/>
    <xf numFmtId="0" fontId="23" fillId="0" borderId="39" xfId="0" applyFont="1" applyBorder="1" applyAlignment="1">
      <alignment vertical="center"/>
    </xf>
    <xf numFmtId="0" fontId="23" fillId="0" borderId="0" xfId="0" applyFont="1" applyBorder="1" applyAlignment="1">
      <alignment vertical="center"/>
    </xf>
    <xf numFmtId="0" fontId="13" fillId="0" borderId="0" xfId="1" applyFont="1" applyAlignment="1">
      <alignment horizontal="center" vertical="center"/>
    </xf>
    <xf numFmtId="0" fontId="12" fillId="0" borderId="109" xfId="1" applyFont="1" applyFill="1" applyBorder="1" applyAlignment="1">
      <alignment horizontal="center" vertical="center" textRotation="255"/>
    </xf>
    <xf numFmtId="0" fontId="12" fillId="0" borderId="110" xfId="1" applyFont="1" applyFill="1" applyBorder="1" applyAlignment="1">
      <alignment horizontal="center" vertical="center" textRotation="255"/>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9"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11" fillId="0" borderId="100" xfId="0" applyFont="1" applyFill="1" applyBorder="1" applyAlignment="1">
      <alignment horizontal="left" vertical="top" wrapText="1"/>
    </xf>
    <xf numFmtId="0" fontId="11" fillId="0" borderId="60" xfId="0" applyFont="1" applyFill="1" applyBorder="1" applyAlignment="1">
      <alignment horizontal="left" vertical="top" wrapText="1"/>
    </xf>
    <xf numFmtId="0" fontId="11" fillId="0" borderId="64" xfId="0" applyFont="1" applyFill="1" applyBorder="1" applyAlignment="1">
      <alignment horizontal="left" vertical="top" wrapText="1"/>
    </xf>
    <xf numFmtId="0" fontId="1" fillId="0" borderId="100" xfId="0" applyFont="1" applyFill="1" applyBorder="1" applyAlignment="1">
      <alignment horizontal="center" vertical="center" shrinkToFit="1"/>
    </xf>
    <xf numFmtId="0" fontId="1" fillId="0" borderId="101" xfId="0" applyFont="1" applyFill="1" applyBorder="1" applyAlignment="1">
      <alignment horizontal="center" vertical="center" shrinkToFit="1"/>
    </xf>
    <xf numFmtId="0" fontId="3" fillId="0" borderId="7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9" fillId="0" borderId="43" xfId="0" applyFont="1" applyFill="1" applyBorder="1" applyAlignment="1">
      <alignment horizontal="center" vertical="center" wrapText="1" shrinkToFit="1"/>
    </xf>
    <xf numFmtId="0" fontId="9" fillId="0" borderId="32" xfId="0" applyFont="1" applyFill="1" applyBorder="1" applyAlignment="1">
      <alignment horizontal="center" vertical="center" wrapText="1" shrinkToFit="1"/>
    </xf>
    <xf numFmtId="0" fontId="9" fillId="0" borderId="99"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58" xfId="0" applyFont="1" applyFill="1" applyBorder="1" applyAlignment="1">
      <alignment horizontal="center" vertical="center" wrapText="1" shrinkToFit="1"/>
    </xf>
    <xf numFmtId="0" fontId="9" fillId="0" borderId="54" xfId="0" applyFont="1" applyFill="1" applyBorder="1" applyAlignment="1">
      <alignment horizontal="center" vertical="center" wrapText="1" shrinkToFit="1"/>
    </xf>
    <xf numFmtId="0" fontId="8" fillId="0" borderId="43"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29" xfId="0" applyFont="1" applyFill="1" applyBorder="1" applyAlignment="1">
      <alignment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3" fillId="0" borderId="0" xfId="0" applyFont="1" applyFill="1" applyBorder="1" applyAlignment="1">
      <alignment vertical="center" wrapText="1"/>
    </xf>
    <xf numFmtId="0" fontId="3" fillId="0" borderId="3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 fillId="0" borderId="93" xfId="0" applyFont="1" applyFill="1" applyBorder="1" applyAlignment="1">
      <alignment horizontal="center" vertical="center" wrapText="1"/>
    </xf>
    <xf numFmtId="0" fontId="1" fillId="0" borderId="94"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30" xfId="0" applyFont="1" applyFill="1" applyBorder="1" applyAlignment="1">
      <alignment horizontal="center" vertical="center"/>
    </xf>
    <xf numFmtId="0" fontId="3" fillId="0" borderId="75" xfId="0" applyFont="1" applyFill="1" applyBorder="1" applyAlignment="1">
      <alignment horizontal="right" vertical="center" wrapText="1"/>
    </xf>
    <xf numFmtId="0" fontId="3" fillId="0" borderId="76" xfId="0" applyFont="1" applyFill="1" applyBorder="1" applyAlignment="1">
      <alignment horizontal="right" vertical="center" wrapText="1"/>
    </xf>
    <xf numFmtId="0" fontId="3" fillId="0" borderId="44" xfId="0" applyFont="1" applyFill="1" applyBorder="1" applyAlignment="1">
      <alignment horizontal="right" vertical="center" wrapText="1"/>
    </xf>
    <xf numFmtId="0" fontId="3" fillId="0" borderId="45" xfId="0" applyFont="1" applyFill="1" applyBorder="1" applyAlignment="1">
      <alignment horizontal="right" vertical="center" wrapText="1"/>
    </xf>
    <xf numFmtId="0" fontId="3" fillId="0" borderId="77" xfId="0" applyFont="1" applyFill="1" applyBorder="1" applyAlignment="1">
      <alignment horizontal="right" vertical="center" wrapText="1"/>
    </xf>
    <xf numFmtId="0" fontId="3" fillId="0" borderId="37"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1" fillId="0" borderId="0" xfId="0" applyFont="1" applyFill="1" applyBorder="1" applyAlignment="1">
      <alignment horizontal="right" vertical="center"/>
    </xf>
    <xf numFmtId="0" fontId="3" fillId="0" borderId="24"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0" xfId="0" applyFont="1" applyFill="1" applyBorder="1" applyAlignment="1">
      <alignment horizontal="center" vertical="center" shrinkToFit="1"/>
    </xf>
    <xf numFmtId="0" fontId="1" fillId="0" borderId="40" xfId="0" applyFont="1" applyFill="1" applyBorder="1" applyAlignment="1">
      <alignment horizontal="right" vertical="center"/>
    </xf>
    <xf numFmtId="0" fontId="1" fillId="0" borderId="20" xfId="0" applyFont="1" applyFill="1" applyBorder="1" applyAlignment="1">
      <alignment horizontal="right" vertical="center"/>
    </xf>
    <xf numFmtId="0" fontId="1" fillId="0" borderId="21" xfId="0" applyFont="1" applyFill="1" applyBorder="1" applyAlignment="1">
      <alignment horizontal="right" vertical="center"/>
    </xf>
    <xf numFmtId="0" fontId="1" fillId="0" borderId="69" xfId="0" applyFont="1" applyFill="1" applyBorder="1" applyAlignment="1">
      <alignment horizontal="right" vertical="center"/>
    </xf>
    <xf numFmtId="0" fontId="6" fillId="0" borderId="0" xfId="0" applyFont="1" applyFill="1" applyBorder="1" applyAlignment="1">
      <alignment horizontal="center" vertical="center" wrapText="1"/>
    </xf>
    <xf numFmtId="0" fontId="1" fillId="0" borderId="15" xfId="0" applyFont="1" applyFill="1" applyBorder="1" applyAlignment="1">
      <alignment horizontal="right" vertical="center"/>
    </xf>
    <xf numFmtId="0" fontId="1" fillId="0" borderId="13" xfId="0" applyFont="1" applyFill="1" applyBorder="1" applyAlignment="1">
      <alignment horizontal="right" vertical="center"/>
    </xf>
    <xf numFmtId="0" fontId="1" fillId="0" borderId="14" xfId="0" applyFont="1" applyFill="1" applyBorder="1" applyAlignment="1">
      <alignment horizontal="right" vertical="center"/>
    </xf>
    <xf numFmtId="0" fontId="1" fillId="0" borderId="30" xfId="0" applyFont="1" applyFill="1" applyBorder="1" applyAlignment="1">
      <alignment horizontal="right"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8" fillId="0" borderId="0" xfId="0" applyFont="1" applyFill="1" applyBorder="1" applyAlignment="1">
      <alignment vertical="center" wrapText="1"/>
    </xf>
    <xf numFmtId="0" fontId="7" fillId="0" borderId="0" xfId="0" applyFont="1" applyFill="1" applyBorder="1" applyAlignment="1">
      <alignment horizontal="right" vertical="center" wrapText="1" shrinkToFit="1"/>
    </xf>
    <xf numFmtId="0" fontId="6" fillId="0" borderId="38"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0" xfId="0" applyFont="1" applyFill="1" applyBorder="1" applyAlignment="1">
      <alignment horizontal="center" vertical="center" wrapText="1" shrinkToFit="1"/>
    </xf>
    <xf numFmtId="0" fontId="6" fillId="0" borderId="0" xfId="0" applyFont="1" applyFill="1" applyBorder="1" applyAlignment="1">
      <alignment horizontal="right" vertical="center" shrinkToFit="1"/>
    </xf>
    <xf numFmtId="0" fontId="3" fillId="0" borderId="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wrapText="1" shrinkToFit="1"/>
    </xf>
    <xf numFmtId="0" fontId="1" fillId="0" borderId="0" xfId="0" applyFont="1" applyFill="1" applyBorder="1" applyAlignment="1">
      <alignment horizontal="left" vertical="center"/>
    </xf>
    <xf numFmtId="0" fontId="8" fillId="0" borderId="18"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wrapText="1" shrinkToFit="1"/>
    </xf>
    <xf numFmtId="0" fontId="7"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4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4" xfId="0" applyFont="1" applyFill="1" applyBorder="1" applyAlignment="1">
      <alignment horizontal="right" vertical="center" shrinkToFit="1"/>
    </xf>
    <xf numFmtId="0" fontId="6" fillId="0" borderId="16" xfId="0" applyFont="1" applyFill="1" applyBorder="1" applyAlignment="1">
      <alignment horizontal="right" vertical="center" shrinkToFit="1"/>
    </xf>
    <xf numFmtId="0" fontId="7" fillId="0" borderId="14" xfId="0" applyFont="1" applyFill="1" applyBorder="1" applyAlignment="1">
      <alignment horizontal="right" vertical="center" wrapText="1" shrinkToFit="1"/>
    </xf>
    <xf numFmtId="0" fontId="7" fillId="0" borderId="16" xfId="0" applyFont="1" applyFill="1" applyBorder="1" applyAlignment="1">
      <alignment horizontal="right" vertical="center" wrapText="1" shrinkToFit="1"/>
    </xf>
    <xf numFmtId="0" fontId="6" fillId="0" borderId="0" xfId="0" applyFont="1" applyFill="1" applyBorder="1" applyAlignment="1">
      <alignment vertical="center" wrapText="1"/>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38"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37" xfId="0" applyFont="1" applyFill="1" applyBorder="1" applyAlignment="1">
      <alignment horizontal="center" vertical="center" wrapText="1" shrinkToFit="1"/>
    </xf>
    <xf numFmtId="0" fontId="6" fillId="0" borderId="0" xfId="0" applyFont="1" applyFill="1" applyBorder="1" applyAlignment="1">
      <alignment horizontal="left" vertical="center" shrinkToFit="1"/>
    </xf>
    <xf numFmtId="0" fontId="6" fillId="0" borderId="16" xfId="0" applyFont="1" applyFill="1" applyBorder="1" applyAlignment="1">
      <alignment horizontal="center" vertical="center" shrinkToFit="1"/>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7" fillId="0" borderId="16" xfId="0" applyFont="1" applyFill="1" applyBorder="1" applyAlignment="1">
      <alignment horizontal="center" vertical="center" wrapText="1" shrinkToFit="1"/>
    </xf>
    <xf numFmtId="0" fontId="7" fillId="0" borderId="16"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38" xfId="0" applyFont="1" applyFill="1" applyBorder="1" applyAlignment="1">
      <alignment horizontal="right" vertical="center"/>
    </xf>
    <xf numFmtId="0" fontId="1" fillId="0" borderId="33" xfId="0" applyFont="1" applyFill="1" applyBorder="1" applyAlignment="1">
      <alignment horizontal="right" vertical="center"/>
    </xf>
    <xf numFmtId="0" fontId="1" fillId="0" borderId="39" xfId="0" applyFont="1" applyFill="1" applyBorder="1" applyAlignment="1">
      <alignment horizontal="right" vertical="center"/>
    </xf>
    <xf numFmtId="0" fontId="1" fillId="0" borderId="34" xfId="0" applyFont="1" applyFill="1" applyBorder="1" applyAlignment="1">
      <alignment horizontal="right" vertical="center"/>
    </xf>
    <xf numFmtId="0" fontId="1" fillId="0" borderId="41" xfId="0" applyFont="1" applyFill="1" applyBorder="1" applyAlignment="1">
      <alignment horizontal="right" vertical="center"/>
    </xf>
    <xf numFmtId="0" fontId="1" fillId="0" borderId="36" xfId="0" applyFont="1" applyFill="1" applyBorder="1" applyAlignment="1">
      <alignment horizontal="right" vertical="center"/>
    </xf>
    <xf numFmtId="0" fontId="6" fillId="0" borderId="18"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6" fillId="0" borderId="36" xfId="0" applyFont="1" applyFill="1" applyBorder="1" applyAlignment="1">
      <alignment horizontal="left" vertical="center" shrinkToFit="1"/>
    </xf>
    <xf numFmtId="0" fontId="1" fillId="0" borderId="0" xfId="0" applyFont="1" applyFill="1" applyBorder="1" applyAlignment="1">
      <alignment horizontal="center" vertical="center" shrinkToFit="1"/>
    </xf>
    <xf numFmtId="0" fontId="1" fillId="0" borderId="4" xfId="0" applyFont="1" applyFill="1" applyBorder="1" applyAlignment="1">
      <alignment horizontal="left" vertical="center"/>
    </xf>
    <xf numFmtId="0" fontId="1" fillId="0" borderId="27" xfId="0" applyFont="1" applyFill="1" applyBorder="1" applyAlignment="1">
      <alignment horizontal="left" vertical="center"/>
    </xf>
    <xf numFmtId="0" fontId="1" fillId="0" borderId="6" xfId="0" applyFont="1" applyFill="1" applyBorder="1" applyAlignment="1">
      <alignment horizontal="left" vertical="center"/>
    </xf>
    <xf numFmtId="0" fontId="1" fillId="0" borderId="28" xfId="0" applyFont="1" applyFill="1" applyBorder="1" applyAlignment="1">
      <alignment horizontal="left" vertical="center"/>
    </xf>
    <xf numFmtId="0" fontId="6" fillId="0" borderId="31" xfId="0" applyFont="1" applyFill="1" applyBorder="1" applyAlignment="1">
      <alignment vertical="center" wrapText="1"/>
    </xf>
    <xf numFmtId="0" fontId="6" fillId="0" borderId="32" xfId="0" applyFont="1" applyFill="1" applyBorder="1" applyAlignment="1">
      <alignment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11"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0" fontId="3" fillId="0" borderId="0" xfId="0" applyFont="1" applyFill="1" applyBorder="1" applyAlignment="1">
      <alignment horizontal="left" vertical="center" shrinkToFit="1"/>
    </xf>
    <xf numFmtId="0" fontId="3" fillId="0" borderId="30" xfId="0" applyFont="1" applyFill="1" applyBorder="1" applyAlignment="1">
      <alignment horizontal="center" vertical="center" wrapText="1"/>
    </xf>
    <xf numFmtId="0" fontId="1" fillId="0" borderId="13"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0" xfId="0" applyFont="1" applyFill="1" applyBorder="1" applyAlignment="1">
      <alignment vertical="center" shrinkToFi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3" fillId="0" borderId="0" xfId="0" applyFont="1" applyFill="1" applyBorder="1" applyAlignment="1">
      <alignment vertical="center" wrapText="1" shrinkToFi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xf>
    <xf numFmtId="0" fontId="6" fillId="0" borderId="16" xfId="0" applyFont="1" applyFill="1" applyBorder="1" applyAlignment="1">
      <alignment horizontal="center" vertical="center" wrapText="1" shrinkToFit="1"/>
    </xf>
    <xf numFmtId="0" fontId="3" fillId="0" borderId="2" xfId="0" applyFont="1" applyFill="1" applyBorder="1" applyAlignment="1">
      <alignment vertical="center" wrapText="1" shrinkToFit="1"/>
    </xf>
    <xf numFmtId="0" fontId="3" fillId="0" borderId="3" xfId="0" applyFont="1" applyFill="1" applyBorder="1" applyAlignment="1">
      <alignment vertical="center" wrapText="1" shrinkToFi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18" fillId="0" borderId="24" xfId="1" applyFont="1" applyBorder="1" applyAlignment="1">
      <alignment horizontal="center"/>
    </xf>
    <xf numFmtId="0" fontId="18" fillId="0" borderId="25" xfId="1" applyFont="1" applyBorder="1" applyAlignment="1">
      <alignment horizontal="center"/>
    </xf>
    <xf numFmtId="0" fontId="18" fillId="0" borderId="24" xfId="1" applyFont="1" applyFill="1" applyBorder="1" applyAlignment="1">
      <alignment horizontal="center"/>
    </xf>
    <xf numFmtId="0" fontId="18" fillId="0" borderId="108" xfId="1" applyFont="1" applyFill="1" applyBorder="1" applyAlignment="1">
      <alignment horizontal="center"/>
    </xf>
    <xf numFmtId="176" fontId="12" fillId="0" borderId="162" xfId="1" applyNumberFormat="1" applyFont="1" applyFill="1" applyBorder="1" applyAlignment="1">
      <alignment horizontal="center"/>
    </xf>
    <xf numFmtId="176" fontId="12" fillId="0" borderId="26" xfId="1" applyNumberFormat="1" applyFont="1" applyFill="1" applyBorder="1" applyAlignment="1">
      <alignment horizontal="center"/>
    </xf>
    <xf numFmtId="0" fontId="18" fillId="0" borderId="25" xfId="1" applyFont="1" applyFill="1" applyBorder="1" applyAlignment="1">
      <alignment horizontal="center"/>
    </xf>
    <xf numFmtId="176" fontId="12" fillId="0" borderId="2" xfId="1" applyNumberFormat="1" applyFont="1" applyFill="1" applyBorder="1" applyAlignment="1">
      <alignment horizontal="center"/>
    </xf>
    <xf numFmtId="176" fontId="12" fillId="0" borderId="3" xfId="1" applyNumberFormat="1" applyFont="1" applyFill="1" applyBorder="1" applyAlignment="1">
      <alignment horizontal="center"/>
    </xf>
    <xf numFmtId="0" fontId="18" fillId="0" borderId="167" xfId="1" applyFont="1" applyBorder="1" applyAlignment="1">
      <alignment horizontal="center" vertical="center" wrapText="1"/>
    </xf>
    <xf numFmtId="0" fontId="18" fillId="0" borderId="168" xfId="1" applyFont="1" applyBorder="1" applyAlignment="1">
      <alignment horizontal="center" vertical="center" wrapText="1"/>
    </xf>
    <xf numFmtId="0" fontId="18" fillId="0" borderId="185" xfId="1" applyFont="1" applyBorder="1" applyAlignment="1">
      <alignment horizontal="center" vertical="center" wrapText="1"/>
    </xf>
    <xf numFmtId="0" fontId="12" fillId="0" borderId="186" xfId="1" applyFont="1" applyBorder="1" applyAlignment="1">
      <alignment horizontal="left" vertical="top" wrapText="1"/>
    </xf>
    <xf numFmtId="0" fontId="12" fillId="0" borderId="129" xfId="1" applyFont="1" applyBorder="1" applyAlignment="1">
      <alignment horizontal="left" vertical="top" wrapText="1"/>
    </xf>
    <xf numFmtId="0" fontId="12" fillId="0" borderId="189" xfId="1" applyFont="1" applyBorder="1" applyAlignment="1">
      <alignment horizontal="left" vertical="top" wrapText="1"/>
    </xf>
    <xf numFmtId="0" fontId="22" fillId="0" borderId="167" xfId="1" applyFont="1" applyBorder="1" applyAlignment="1">
      <alignment horizontal="center" vertical="center" wrapText="1" shrinkToFit="1"/>
    </xf>
    <xf numFmtId="0" fontId="22" fillId="0" borderId="168" xfId="1" applyFont="1" applyBorder="1" applyAlignment="1">
      <alignment horizontal="center" vertical="center" wrapText="1" shrinkToFit="1"/>
    </xf>
    <xf numFmtId="0" fontId="22" fillId="0" borderId="185" xfId="1" applyFont="1" applyBorder="1" applyAlignment="1">
      <alignment horizontal="center" vertical="center" wrapText="1" shrinkToFit="1"/>
    </xf>
    <xf numFmtId="179" fontId="16" fillId="0" borderId="181" xfId="1" applyNumberFormat="1" applyFont="1" applyFill="1" applyBorder="1" applyAlignment="1">
      <alignment horizontal="center" vertical="center"/>
    </xf>
    <xf numFmtId="179" fontId="16" fillId="0" borderId="179" xfId="1" applyNumberFormat="1" applyFont="1" applyFill="1" applyBorder="1" applyAlignment="1">
      <alignment horizontal="center" vertical="center"/>
    </xf>
    <xf numFmtId="179" fontId="16" fillId="0" borderId="182" xfId="1" applyNumberFormat="1" applyFont="1" applyFill="1" applyBorder="1" applyAlignment="1">
      <alignment horizontal="center" vertical="center"/>
    </xf>
    <xf numFmtId="41" fontId="16" fillId="0" borderId="183" xfId="1" applyNumberFormat="1" applyFont="1" applyFill="1" applyBorder="1" applyAlignment="1">
      <alignment horizontal="center" vertical="center"/>
    </xf>
    <xf numFmtId="41" fontId="16" fillId="0" borderId="180" xfId="1" applyNumberFormat="1" applyFont="1" applyFill="1" applyBorder="1" applyAlignment="1">
      <alignment horizontal="center" vertical="center"/>
    </xf>
    <xf numFmtId="41" fontId="16" fillId="0" borderId="178" xfId="2" applyNumberFormat="1" applyFont="1" applyFill="1" applyBorder="1" applyAlignment="1">
      <alignment horizontal="center" vertical="center"/>
    </xf>
    <xf numFmtId="41" fontId="16" fillId="0" borderId="138" xfId="2" applyNumberFormat="1" applyFont="1" applyFill="1" applyBorder="1" applyAlignment="1">
      <alignment horizontal="center" vertical="center"/>
    </xf>
    <xf numFmtId="0" fontId="16" fillId="0" borderId="135" xfId="1" applyFont="1" applyFill="1" applyBorder="1" applyAlignment="1">
      <alignment horizontal="center" vertical="center"/>
    </xf>
    <xf numFmtId="0" fontId="16" fillId="0" borderId="136" xfId="1" applyFont="1" applyFill="1" applyBorder="1" applyAlignment="1">
      <alignment horizontal="center" vertical="center"/>
    </xf>
    <xf numFmtId="41" fontId="16" fillId="0" borderId="179" xfId="1" applyNumberFormat="1" applyFont="1" applyFill="1" applyBorder="1" applyAlignment="1">
      <alignment horizontal="center" vertical="center"/>
    </xf>
    <xf numFmtId="179" fontId="16" fillId="0" borderId="139" xfId="1" applyNumberFormat="1" applyFont="1" applyFill="1" applyBorder="1" applyAlignment="1">
      <alignment horizontal="center" vertical="center"/>
    </xf>
    <xf numFmtId="179" fontId="16" fillId="0" borderId="137" xfId="1" applyNumberFormat="1" applyFont="1" applyFill="1" applyBorder="1" applyAlignment="1">
      <alignment horizontal="center" vertical="center"/>
    </xf>
    <xf numFmtId="179" fontId="16" fillId="0" borderId="37" xfId="1" applyNumberFormat="1" applyFont="1" applyFill="1" applyBorder="1" applyAlignment="1">
      <alignment horizontal="center" vertical="center"/>
    </xf>
    <xf numFmtId="179" fontId="16" fillId="0" borderId="38" xfId="1" applyNumberFormat="1" applyFont="1" applyFill="1" applyBorder="1" applyAlignment="1">
      <alignment horizontal="center" vertical="center"/>
    </xf>
    <xf numFmtId="41" fontId="16" fillId="3" borderId="174" xfId="2" applyNumberFormat="1" applyFont="1" applyFill="1" applyBorder="1" applyAlignment="1">
      <alignment horizontal="center" vertical="center"/>
    </xf>
    <xf numFmtId="41" fontId="16" fillId="3" borderId="175" xfId="2" applyNumberFormat="1" applyFont="1" applyFill="1" applyBorder="1" applyAlignment="1">
      <alignment horizontal="center" vertical="center"/>
    </xf>
    <xf numFmtId="0" fontId="16" fillId="0" borderId="176" xfId="1" applyFont="1" applyFill="1" applyBorder="1" applyAlignment="1">
      <alignment horizontal="center" vertical="center"/>
    </xf>
    <xf numFmtId="0" fontId="16" fillId="0" borderId="177" xfId="1" applyFont="1" applyFill="1" applyBorder="1" applyAlignment="1">
      <alignment horizontal="center" vertical="center"/>
    </xf>
    <xf numFmtId="41" fontId="16" fillId="0" borderId="137" xfId="1" applyNumberFormat="1" applyFont="1" applyFill="1" applyBorder="1" applyAlignment="1">
      <alignment horizontal="center" vertical="center"/>
    </xf>
    <xf numFmtId="41" fontId="16" fillId="0" borderId="138" xfId="1" applyNumberFormat="1" applyFont="1" applyFill="1" applyBorder="1" applyAlignment="1">
      <alignment horizontal="center" vertical="center"/>
    </xf>
    <xf numFmtId="179" fontId="16" fillId="0" borderId="178" xfId="1" applyNumberFormat="1" applyFont="1" applyFill="1" applyBorder="1" applyAlignment="1">
      <alignment horizontal="center" vertical="center"/>
    </xf>
    <xf numFmtId="179" fontId="16" fillId="0" borderId="135" xfId="1" applyNumberFormat="1" applyFont="1" applyFill="1" applyBorder="1" applyAlignment="1">
      <alignment horizontal="center" vertical="center"/>
    </xf>
    <xf numFmtId="179" fontId="16" fillId="0" borderId="70" xfId="1" applyNumberFormat="1" applyFont="1" applyFill="1" applyBorder="1" applyAlignment="1">
      <alignment horizontal="center" vertical="center"/>
    </xf>
    <xf numFmtId="179" fontId="16" fillId="0" borderId="14" xfId="1" applyNumberFormat="1" applyFont="1" applyFill="1" applyBorder="1" applyAlignment="1">
      <alignment horizontal="center" vertical="center"/>
    </xf>
    <xf numFmtId="179" fontId="16" fillId="0" borderId="16" xfId="1" applyNumberFormat="1" applyFont="1" applyFill="1" applyBorder="1" applyAlignment="1">
      <alignment horizontal="center" vertical="center"/>
    </xf>
    <xf numFmtId="179" fontId="16" fillId="0" borderId="15" xfId="1" applyNumberFormat="1" applyFont="1" applyFill="1" applyBorder="1" applyAlignment="1">
      <alignment horizontal="center" vertical="center"/>
    </xf>
    <xf numFmtId="41" fontId="16" fillId="3" borderId="131" xfId="2" applyNumberFormat="1" applyFont="1" applyFill="1" applyBorder="1" applyAlignment="1">
      <alignment horizontal="center" vertical="center"/>
    </xf>
    <xf numFmtId="41" fontId="16" fillId="3" borderId="130" xfId="2" applyNumberFormat="1" applyFont="1" applyFill="1" applyBorder="1" applyAlignment="1">
      <alignment horizontal="center" vertical="center"/>
    </xf>
    <xf numFmtId="0" fontId="16" fillId="3" borderId="38" xfId="1" applyFont="1" applyFill="1" applyBorder="1" applyAlignment="1">
      <alignment horizontal="center" vertical="center"/>
    </xf>
    <xf numFmtId="0" fontId="16" fillId="3" borderId="37" xfId="1" applyFont="1" applyFill="1" applyBorder="1" applyAlignment="1">
      <alignment horizontal="center" vertical="center"/>
    </xf>
    <xf numFmtId="41" fontId="16" fillId="0" borderId="15" xfId="1" applyNumberFormat="1" applyFont="1" applyFill="1" applyBorder="1" applyAlignment="1">
      <alignment horizontal="center" vertical="center"/>
    </xf>
    <xf numFmtId="41" fontId="16" fillId="0" borderId="130" xfId="1" applyNumberFormat="1" applyFont="1" applyFill="1" applyBorder="1" applyAlignment="1">
      <alignment horizontal="center" vertical="center"/>
    </xf>
    <xf numFmtId="0" fontId="16" fillId="3" borderId="15" xfId="1" applyFont="1" applyFill="1" applyBorder="1" applyAlignment="1">
      <alignment horizontal="center" vertical="center"/>
    </xf>
    <xf numFmtId="0" fontId="16" fillId="3" borderId="14" xfId="1" applyFont="1" applyFill="1" applyBorder="1" applyAlignment="1">
      <alignment horizontal="center" vertical="center"/>
    </xf>
    <xf numFmtId="41" fontId="16" fillId="3" borderId="169" xfId="2" applyNumberFormat="1" applyFont="1" applyFill="1" applyBorder="1" applyAlignment="1">
      <alignment horizontal="center" vertical="center"/>
    </xf>
    <xf numFmtId="41" fontId="16" fillId="3" borderId="124" xfId="2" applyNumberFormat="1" applyFont="1" applyFill="1" applyBorder="1" applyAlignment="1">
      <alignment horizontal="center" vertical="center"/>
    </xf>
    <xf numFmtId="179" fontId="16" fillId="0" borderId="56" xfId="1" applyNumberFormat="1" applyFont="1" applyFill="1" applyBorder="1" applyAlignment="1">
      <alignment horizontal="center" vertical="center"/>
    </xf>
    <xf numFmtId="179" fontId="16" fillId="0" borderId="102" xfId="1" applyNumberFormat="1" applyFont="1" applyFill="1" applyBorder="1" applyAlignment="1">
      <alignment horizontal="center" vertical="center"/>
    </xf>
    <xf numFmtId="179" fontId="16" fillId="0" borderId="55" xfId="1" applyNumberFormat="1" applyFont="1" applyFill="1" applyBorder="1" applyAlignment="1">
      <alignment horizontal="center" vertical="center"/>
    </xf>
    <xf numFmtId="41" fontId="16" fillId="0" borderId="157" xfId="2" applyNumberFormat="1" applyFont="1" applyFill="1" applyBorder="1" applyAlignment="1">
      <alignment horizontal="center" vertical="center"/>
    </xf>
    <xf numFmtId="41" fontId="16" fillId="0" borderId="158" xfId="2" applyNumberFormat="1" applyFont="1" applyFill="1" applyBorder="1" applyAlignment="1">
      <alignment horizontal="center" vertical="center"/>
    </xf>
    <xf numFmtId="0" fontId="16" fillId="0" borderId="37" xfId="1" applyFont="1" applyFill="1" applyBorder="1" applyAlignment="1">
      <alignment horizontal="center" vertical="center" wrapText="1"/>
    </xf>
    <xf numFmtId="0" fontId="16" fillId="0" borderId="71"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3" borderId="55" xfId="1" applyFont="1" applyFill="1" applyBorder="1" applyAlignment="1">
      <alignment horizontal="center" vertical="center"/>
    </xf>
    <xf numFmtId="0" fontId="16" fillId="3" borderId="56" xfId="1" applyFont="1" applyFill="1" applyBorder="1" applyAlignment="1">
      <alignment horizontal="center" vertical="center"/>
    </xf>
    <xf numFmtId="41" fontId="16" fillId="0" borderId="55" xfId="1" applyNumberFormat="1" applyFont="1" applyFill="1" applyBorder="1" applyAlignment="1">
      <alignment horizontal="center" vertical="center"/>
    </xf>
    <xf numFmtId="41" fontId="16" fillId="0" borderId="124" xfId="1" applyNumberFormat="1" applyFont="1" applyFill="1" applyBorder="1" applyAlignment="1">
      <alignment horizontal="center" vertical="center"/>
    </xf>
    <xf numFmtId="41" fontId="16" fillId="3" borderId="165" xfId="2" applyNumberFormat="1" applyFont="1" applyFill="1" applyBorder="1" applyAlignment="1">
      <alignment horizontal="center" vertical="center"/>
    </xf>
    <xf numFmtId="41" fontId="16" fillId="3" borderId="166" xfId="2" applyNumberFormat="1" applyFont="1" applyFill="1" applyBorder="1" applyAlignment="1">
      <alignment horizontal="center" vertical="center"/>
    </xf>
    <xf numFmtId="0" fontId="16" fillId="0" borderId="157" xfId="1" applyFont="1" applyFill="1" applyBorder="1" applyAlignment="1">
      <alignment horizontal="center" vertical="center"/>
    </xf>
    <xf numFmtId="0" fontId="16" fillId="0" borderId="139" xfId="1" applyFont="1" applyFill="1" applyBorder="1" applyAlignment="1">
      <alignment horizontal="center" vertical="center"/>
    </xf>
    <xf numFmtId="41" fontId="16" fillId="0" borderId="139" xfId="1" applyNumberFormat="1" applyFont="1" applyFill="1" applyBorder="1" applyAlignment="1">
      <alignment horizontal="center" vertical="center"/>
    </xf>
    <xf numFmtId="179" fontId="16" fillId="0" borderId="157" xfId="1" applyNumberFormat="1" applyFont="1" applyFill="1" applyBorder="1" applyAlignment="1">
      <alignment horizontal="center" vertical="center"/>
    </xf>
    <xf numFmtId="41" fontId="16" fillId="3" borderId="164" xfId="2" applyNumberFormat="1" applyFont="1" applyFill="1" applyBorder="1" applyAlignment="1">
      <alignment horizontal="center" vertical="center"/>
    </xf>
    <xf numFmtId="41" fontId="16" fillId="3" borderId="163" xfId="2" applyNumberFormat="1" applyFont="1" applyFill="1" applyBorder="1" applyAlignment="1">
      <alignment horizontal="center" vertical="center"/>
    </xf>
    <xf numFmtId="41" fontId="16" fillId="0" borderId="16" xfId="1" applyNumberFormat="1" applyFont="1" applyFill="1" applyBorder="1" applyAlignment="1">
      <alignment horizontal="center" vertical="center"/>
    </xf>
    <xf numFmtId="41" fontId="16" fillId="0" borderId="163" xfId="1" applyNumberFormat="1" applyFont="1" applyFill="1" applyBorder="1" applyAlignment="1">
      <alignment horizontal="center" vertical="center"/>
    </xf>
    <xf numFmtId="41" fontId="16" fillId="3" borderId="161" xfId="2" applyNumberFormat="1" applyFont="1" applyFill="1" applyBorder="1" applyAlignment="1">
      <alignment horizontal="center" vertical="center"/>
    </xf>
    <xf numFmtId="41" fontId="16" fillId="3" borderId="125" xfId="2" applyNumberFormat="1" applyFont="1" applyFill="1" applyBorder="1" applyAlignment="1">
      <alignment horizontal="center" vertical="center"/>
    </xf>
    <xf numFmtId="0" fontId="16" fillId="0" borderId="158" xfId="1" applyFont="1" applyFill="1" applyBorder="1" applyAlignment="1">
      <alignment horizontal="center" vertical="center"/>
    </xf>
    <xf numFmtId="0" fontId="16" fillId="0" borderId="48" xfId="1" applyFont="1" applyFill="1" applyBorder="1" applyAlignment="1">
      <alignment horizontal="center" vertical="center" wrapText="1"/>
    </xf>
    <xf numFmtId="41" fontId="16" fillId="0" borderId="102" xfId="1" applyNumberFormat="1" applyFont="1" applyFill="1" applyBorder="1" applyAlignment="1">
      <alignment horizontal="center" vertical="center"/>
    </xf>
    <xf numFmtId="41" fontId="16" fillId="0" borderId="125" xfId="1" applyNumberFormat="1" applyFont="1" applyFill="1" applyBorder="1" applyAlignment="1">
      <alignment horizontal="center" vertical="center"/>
    </xf>
    <xf numFmtId="178" fontId="16" fillId="0" borderId="0" xfId="1" applyNumberFormat="1" applyFont="1" applyFill="1" applyBorder="1" applyAlignment="1">
      <alignment horizontal="center" vertical="center"/>
    </xf>
    <xf numFmtId="0" fontId="15" fillId="0" borderId="0" xfId="1" applyFont="1" applyFill="1" applyAlignment="1">
      <alignment horizontal="center" vertical="center"/>
    </xf>
    <xf numFmtId="0" fontId="15" fillId="0" borderId="113" xfId="1" applyFont="1" applyFill="1" applyBorder="1" applyAlignment="1">
      <alignment horizontal="center" vertical="center"/>
    </xf>
    <xf numFmtId="0" fontId="19" fillId="0" borderId="116" xfId="1" applyFont="1" applyFill="1" applyBorder="1" applyAlignment="1">
      <alignment horizontal="center" vertical="center" textRotation="255"/>
    </xf>
    <xf numFmtId="0" fontId="19" fillId="0" borderId="123" xfId="1" applyFont="1" applyFill="1" applyBorder="1" applyAlignment="1">
      <alignment horizontal="center" vertical="center" textRotation="255"/>
    </xf>
    <xf numFmtId="0" fontId="19" fillId="0" borderId="144" xfId="1" applyFont="1" applyFill="1" applyBorder="1" applyAlignment="1">
      <alignment horizontal="center" vertical="center" textRotation="255"/>
    </xf>
    <xf numFmtId="0" fontId="16" fillId="0" borderId="137" xfId="1" applyFont="1" applyFill="1" applyBorder="1" applyAlignment="1">
      <alignment horizontal="center" vertical="center"/>
    </xf>
    <xf numFmtId="0" fontId="16" fillId="0" borderId="138" xfId="1" applyFont="1" applyFill="1" applyBorder="1" applyAlignment="1">
      <alignment horizontal="center" vertical="center"/>
    </xf>
    <xf numFmtId="179" fontId="16" fillId="0" borderId="136" xfId="1" applyNumberFormat="1" applyFont="1" applyFill="1" applyBorder="1" applyAlignment="1">
      <alignment horizontal="center" vertical="center"/>
    </xf>
    <xf numFmtId="0" fontId="16" fillId="0" borderId="0"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3" xfId="1" applyFont="1" applyFill="1" applyBorder="1" applyAlignment="1">
      <alignment horizontal="center" vertical="center"/>
    </xf>
    <xf numFmtId="178" fontId="18" fillId="0" borderId="0" xfId="2" applyNumberFormat="1" applyFont="1" applyFill="1" applyBorder="1" applyAlignment="1">
      <alignment horizontal="center" vertical="center"/>
    </xf>
    <xf numFmtId="177" fontId="20" fillId="0" borderId="0" xfId="1" applyNumberFormat="1" applyFont="1" applyFill="1" applyBorder="1" applyAlignment="1">
      <alignment horizontal="center" vertical="center"/>
    </xf>
    <xf numFmtId="177" fontId="16" fillId="0" borderId="0" xfId="2" applyNumberFormat="1" applyFont="1" applyFill="1" applyBorder="1" applyAlignment="1">
      <alignment horizontal="center" vertical="center"/>
    </xf>
    <xf numFmtId="38" fontId="16" fillId="0" borderId="0" xfId="1" applyNumberFormat="1" applyFont="1" applyFill="1" applyBorder="1" applyAlignment="1">
      <alignment horizontal="center" vertical="center"/>
    </xf>
    <xf numFmtId="0" fontId="12" fillId="0" borderId="150" xfId="1" applyFont="1" applyBorder="1" applyAlignment="1">
      <alignment horizontal="left"/>
    </xf>
    <xf numFmtId="0" fontId="12" fillId="0" borderId="151" xfId="1" applyFont="1" applyBorder="1" applyAlignment="1">
      <alignment horizontal="left"/>
    </xf>
    <xf numFmtId="0" fontId="12" fillId="0" borderId="152" xfId="1" applyFont="1" applyBorder="1" applyAlignment="1">
      <alignment horizontal="left"/>
    </xf>
    <xf numFmtId="178" fontId="16" fillId="0" borderId="146" xfId="1" applyNumberFormat="1" applyFont="1" applyFill="1" applyBorder="1" applyAlignment="1">
      <alignment horizontal="center" vertical="center"/>
    </xf>
    <xf numFmtId="178" fontId="16" fillId="0" borderId="149" xfId="1" applyNumberFormat="1" applyFont="1" applyFill="1" applyBorder="1" applyAlignment="1">
      <alignment horizontal="center" vertical="center"/>
    </xf>
    <xf numFmtId="178" fontId="16" fillId="0" borderId="56" xfId="1" applyNumberFormat="1" applyFont="1" applyFill="1" applyBorder="1" applyAlignment="1">
      <alignment horizontal="center" vertical="center"/>
    </xf>
    <xf numFmtId="178" fontId="16" fillId="0" borderId="102" xfId="1" applyNumberFormat="1" applyFont="1" applyFill="1" applyBorder="1" applyAlignment="1">
      <alignment horizontal="center" vertical="center"/>
    </xf>
    <xf numFmtId="0" fontId="12" fillId="0" borderId="127" xfId="1" applyFont="1" applyBorder="1" applyAlignment="1">
      <alignment horizontal="left"/>
    </xf>
    <xf numFmtId="0" fontId="12" fillId="0" borderId="128" xfId="1" applyFont="1" applyBorder="1" applyAlignment="1">
      <alignment horizontal="left"/>
    </xf>
    <xf numFmtId="0" fontId="12" fillId="0" borderId="129" xfId="1" applyFont="1" applyBorder="1" applyAlignment="1">
      <alignment horizontal="left"/>
    </xf>
    <xf numFmtId="0" fontId="16" fillId="0" borderId="145" xfId="1" applyFont="1" applyFill="1" applyBorder="1" applyAlignment="1">
      <alignment horizontal="center" vertical="center"/>
    </xf>
    <xf numFmtId="0" fontId="16" fillId="0" borderId="146" xfId="1" applyFont="1" applyFill="1" applyBorder="1" applyAlignment="1">
      <alignment horizontal="center" vertical="center"/>
    </xf>
    <xf numFmtId="0" fontId="12" fillId="0" borderId="70" xfId="1" applyFont="1" applyBorder="1" applyAlignment="1">
      <alignment horizontal="left"/>
    </xf>
    <xf numFmtId="0" fontId="12" fillId="0" borderId="141" xfId="1" applyFont="1" applyBorder="1" applyAlignment="1">
      <alignment horizontal="left"/>
    </xf>
    <xf numFmtId="0" fontId="16" fillId="0" borderId="117" xfId="1" applyFont="1" applyFill="1" applyBorder="1" applyAlignment="1">
      <alignment horizontal="center" vertical="center"/>
    </xf>
    <xf numFmtId="0" fontId="16" fillId="0" borderId="118" xfId="1" applyFont="1" applyFill="1" applyBorder="1" applyAlignment="1">
      <alignment horizontal="center" vertical="center"/>
    </xf>
    <xf numFmtId="178" fontId="16" fillId="0" borderId="136" xfId="1" applyNumberFormat="1" applyFont="1" applyFill="1" applyBorder="1" applyAlignment="1">
      <alignment horizontal="center" vertical="center"/>
    </xf>
    <xf numFmtId="178" fontId="16" fillId="0" borderId="139" xfId="1" applyNumberFormat="1" applyFont="1" applyFill="1" applyBorder="1" applyAlignment="1">
      <alignment horizontal="center" vertical="center"/>
    </xf>
    <xf numFmtId="178" fontId="18" fillId="0" borderId="56" xfId="2" applyNumberFormat="1" applyFont="1" applyFill="1" applyBorder="1" applyAlignment="1">
      <alignment horizontal="center" vertical="center"/>
    </xf>
    <xf numFmtId="178" fontId="18" fillId="0" borderId="102" xfId="2" applyNumberFormat="1" applyFont="1" applyFill="1" applyBorder="1" applyAlignment="1">
      <alignment horizontal="center" vertical="center"/>
    </xf>
    <xf numFmtId="177" fontId="16" fillId="0" borderId="102" xfId="2" applyNumberFormat="1" applyFont="1" applyFill="1" applyBorder="1" applyAlignment="1">
      <alignment horizontal="center" vertical="center"/>
    </xf>
    <xf numFmtId="177" fontId="16" fillId="0" borderId="125" xfId="2" applyNumberFormat="1" applyFont="1" applyFill="1" applyBorder="1" applyAlignment="1">
      <alignment horizontal="center" vertical="center"/>
    </xf>
    <xf numFmtId="0" fontId="12" fillId="0" borderId="132" xfId="1" applyFont="1" applyBorder="1" applyAlignment="1">
      <alignment horizontal="left"/>
    </xf>
    <xf numFmtId="0" fontId="12" fillId="0" borderId="133" xfId="1" applyFont="1" applyBorder="1" applyAlignment="1">
      <alignment horizontal="left"/>
    </xf>
    <xf numFmtId="0" fontId="12" fillId="0" borderId="134" xfId="1" applyFont="1" applyBorder="1" applyAlignment="1">
      <alignment horizontal="left"/>
    </xf>
    <xf numFmtId="38" fontId="16" fillId="0" borderId="13" xfId="1" applyNumberFormat="1" applyFont="1" applyFill="1" applyBorder="1" applyAlignment="1">
      <alignment horizontal="center" vertical="center"/>
    </xf>
    <xf numFmtId="0" fontId="16" fillId="0" borderId="14" xfId="1" applyFont="1" applyFill="1" applyBorder="1" applyAlignment="1">
      <alignment horizontal="center" vertical="center"/>
    </xf>
    <xf numFmtId="178" fontId="18" fillId="0" borderId="131" xfId="2" applyNumberFormat="1" applyFont="1" applyFill="1" applyBorder="1" applyAlignment="1">
      <alignment horizontal="center" vertical="center"/>
    </xf>
    <xf numFmtId="178" fontId="18" fillId="0" borderId="14" xfId="2" applyNumberFormat="1" applyFont="1" applyFill="1" applyBorder="1" applyAlignment="1">
      <alignment horizontal="center" vertical="center"/>
    </xf>
    <xf numFmtId="0" fontId="16" fillId="0" borderId="121" xfId="1" applyFont="1" applyFill="1" applyBorder="1" applyAlignment="1">
      <alignment horizontal="center" vertical="center"/>
    </xf>
    <xf numFmtId="0" fontId="16" fillId="0" borderId="122" xfId="1" applyFont="1" applyFill="1" applyBorder="1" applyAlignment="1">
      <alignment horizontal="center" vertical="center"/>
    </xf>
    <xf numFmtId="0" fontId="12" fillId="0" borderId="9" xfId="1" applyFont="1" applyBorder="1" applyAlignment="1">
      <alignment horizontal="left"/>
    </xf>
    <xf numFmtId="0" fontId="12" fillId="0" borderId="115" xfId="1" applyFont="1" applyBorder="1" applyAlignment="1">
      <alignment horizontal="left"/>
    </xf>
    <xf numFmtId="49" fontId="16" fillId="0" borderId="48" xfId="1" applyNumberFormat="1" applyFont="1" applyFill="1" applyBorder="1" applyAlignment="1">
      <alignment horizontal="center" vertical="center"/>
    </xf>
    <xf numFmtId="49" fontId="16" fillId="0" borderId="56" xfId="1" applyNumberFormat="1" applyFont="1" applyFill="1" applyBorder="1" applyAlignment="1">
      <alignment horizontal="center" vertical="center"/>
    </xf>
    <xf numFmtId="0" fontId="15" fillId="0" borderId="0" xfId="1" applyFont="1" applyAlignment="1">
      <alignment horizontal="center"/>
    </xf>
    <xf numFmtId="0" fontId="18" fillId="0" borderId="9" xfId="1" applyFont="1" applyBorder="1" applyAlignment="1">
      <alignment horizontal="center"/>
    </xf>
    <xf numFmtId="0" fontId="18" fillId="0" borderId="115" xfId="1" applyFont="1" applyBorder="1" applyAlignment="1">
      <alignment horizontal="center"/>
    </xf>
    <xf numFmtId="0" fontId="20" fillId="0" borderId="119" xfId="1" applyFont="1" applyFill="1" applyBorder="1" applyAlignment="1">
      <alignment horizontal="center" vertical="center"/>
    </xf>
    <xf numFmtId="0" fontId="20" fillId="0" borderId="120" xfId="1" applyFont="1" applyFill="1" applyBorder="1" applyAlignment="1">
      <alignment horizontal="center" vertical="center"/>
    </xf>
    <xf numFmtId="0" fontId="12" fillId="0" borderId="16" xfId="1" applyFont="1" applyFill="1" applyBorder="1" applyAlignment="1">
      <alignment horizontal="left"/>
    </xf>
    <xf numFmtId="0" fontId="12" fillId="0" borderId="17" xfId="1" applyFont="1" applyFill="1" applyBorder="1" applyAlignment="1">
      <alignment horizontal="left"/>
    </xf>
    <xf numFmtId="0" fontId="23" fillId="0" borderId="0" xfId="0" applyFont="1" applyBorder="1" applyAlignment="1">
      <alignment horizontal="left" vertical="center"/>
    </xf>
    <xf numFmtId="0" fontId="24" fillId="0" borderId="0" xfId="0" applyFont="1" applyAlignment="1">
      <alignment horizontal="center" vertical="center"/>
    </xf>
    <xf numFmtId="0" fontId="23" fillId="0" borderId="32" xfId="0" applyFont="1" applyBorder="1" applyAlignment="1">
      <alignment horizontal="left" vertical="center" wrapText="1"/>
    </xf>
    <xf numFmtId="0" fontId="23" fillId="0" borderId="48" xfId="0" applyFont="1" applyBorder="1" applyAlignment="1">
      <alignment horizontal="left" vertical="center" wrapText="1"/>
    </xf>
    <xf numFmtId="0" fontId="23" fillId="0" borderId="39" xfId="0" applyFont="1" applyBorder="1" applyAlignment="1">
      <alignment horizontal="center" vertical="center"/>
    </xf>
    <xf numFmtId="0" fontId="23" fillId="0" borderId="0" xfId="0" applyFont="1" applyBorder="1" applyAlignment="1">
      <alignment horizontal="center" vertical="center"/>
    </xf>
    <xf numFmtId="0" fontId="23" fillId="0" borderId="71"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6</xdr:col>
      <xdr:colOff>272144</xdr:colOff>
      <xdr:row>2</xdr:row>
      <xdr:rowOff>176893</xdr:rowOff>
    </xdr:from>
    <xdr:to>
      <xdr:col>19</xdr:col>
      <xdr:colOff>204107</xdr:colOff>
      <xdr:row>5</xdr:row>
      <xdr:rowOff>966108</xdr:rowOff>
    </xdr:to>
    <xdr:sp macro="" textlink="">
      <xdr:nvSpPr>
        <xdr:cNvPr id="2" name="テキスト ボックス 1"/>
        <xdr:cNvSpPr txBox="1"/>
      </xdr:nvSpPr>
      <xdr:spPr>
        <a:xfrm>
          <a:off x="9933215" y="1143000"/>
          <a:ext cx="6830785" cy="3415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１～４はこの</a:t>
          </a:r>
          <a:r>
            <a:rPr kumimoji="1" lang="en-US" altLang="ja-JP" sz="1600"/>
            <a:t>Excel</a:t>
          </a:r>
          <a:r>
            <a:rPr kumimoji="1" lang="ja-JP" altLang="en-US" sz="1600"/>
            <a:t>内にあります。</a:t>
          </a:r>
          <a:endParaRPr kumimoji="1" lang="en-US" altLang="ja-JP" sz="1600"/>
        </a:p>
        <a:p>
          <a:r>
            <a:rPr kumimoji="1" lang="ja-JP" altLang="en-US" sz="1600" b="1">
              <a:solidFill>
                <a:srgbClr val="FF0000"/>
              </a:solidFill>
            </a:rPr>
            <a:t>「紙媒体」と「データ」２種類の提出</a:t>
          </a:r>
          <a:r>
            <a:rPr kumimoji="1" lang="ja-JP" altLang="en-US" sz="1600"/>
            <a:t>をお願いします。</a:t>
          </a:r>
          <a:endParaRPr kumimoji="1" lang="en-US" altLang="ja-JP" sz="1600"/>
        </a:p>
        <a:p>
          <a:r>
            <a:rPr kumimoji="1" lang="ja-JP" altLang="en-US" sz="1600" b="1">
              <a:solidFill>
                <a:srgbClr val="FF0000"/>
              </a:solidFill>
            </a:rPr>
            <a:t>提出は申請者本人がするようにしてください。</a:t>
          </a:r>
          <a:endParaRPr kumimoji="1" lang="en-US" altLang="ja-JP" sz="1600" b="1">
            <a:solidFill>
              <a:srgbClr val="FF0000"/>
            </a:solidFill>
          </a:endParaRPr>
        </a:p>
        <a:p>
          <a:endParaRPr kumimoji="1" lang="en-US" altLang="ja-JP" sz="1600"/>
        </a:p>
        <a:p>
          <a:r>
            <a:rPr kumimoji="1" lang="en-US" altLang="ja-JP" sz="1600"/>
            <a:t>【</a:t>
          </a:r>
          <a:r>
            <a:rPr kumimoji="1" lang="ja-JP" altLang="en-US" sz="1600"/>
            <a:t>紙媒体</a:t>
          </a:r>
          <a:r>
            <a:rPr kumimoji="1" lang="en-US" altLang="ja-JP" sz="1600"/>
            <a:t>】</a:t>
          </a:r>
        </a:p>
        <a:p>
          <a:r>
            <a:rPr kumimoji="1" lang="ja-JP" altLang="en-US" sz="1600"/>
            <a:t>・すべての資料を印刷し、「添付資料」を添付して提出お願いします。</a:t>
          </a:r>
          <a:endParaRPr kumimoji="1" lang="en-US" altLang="ja-JP" sz="1600"/>
        </a:p>
        <a:p>
          <a:endParaRPr kumimoji="1" lang="en-US" altLang="ja-JP" sz="1600"/>
        </a:p>
        <a:p>
          <a:r>
            <a:rPr kumimoji="1" lang="en-US" altLang="ja-JP" sz="1600"/>
            <a:t>【</a:t>
          </a:r>
          <a:r>
            <a:rPr kumimoji="1" lang="ja-JP" altLang="en-US" sz="1600"/>
            <a:t>データ</a:t>
          </a:r>
          <a:r>
            <a:rPr kumimoji="1" lang="en-US" altLang="ja-JP" sz="1600"/>
            <a:t>】</a:t>
          </a:r>
        </a:p>
        <a:p>
          <a:r>
            <a:rPr kumimoji="1" lang="ja-JP" altLang="en-US" sz="1600"/>
            <a:t>・ＵＳＢに保存して、ＵＳＢを担当までお渡しください。</a:t>
          </a:r>
          <a:endParaRPr kumimoji="1" lang="en-US" altLang="ja-JP" sz="1600"/>
        </a:p>
        <a:p>
          <a:r>
            <a:rPr kumimoji="1" lang="ja-JP" altLang="en-US" sz="1600"/>
            <a:t>その場でデータをコピーしてＵＳＢはお返しいたします。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xdr:row>
      <xdr:rowOff>0</xdr:rowOff>
    </xdr:from>
    <xdr:to>
      <xdr:col>13</xdr:col>
      <xdr:colOff>0</xdr:colOff>
      <xdr:row>3</xdr:row>
      <xdr:rowOff>0</xdr:rowOff>
    </xdr:to>
    <xdr:sp macro="" textlink="">
      <xdr:nvSpPr>
        <xdr:cNvPr id="2" name="Line 1"/>
        <xdr:cNvSpPr>
          <a:spLocks noChangeShapeType="1"/>
        </xdr:cNvSpPr>
      </xdr:nvSpPr>
      <xdr:spPr bwMode="auto">
        <a:xfrm>
          <a:off x="8610600" y="523875"/>
          <a:ext cx="647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xdr:row>
      <xdr:rowOff>0</xdr:rowOff>
    </xdr:from>
    <xdr:to>
      <xdr:col>13</xdr:col>
      <xdr:colOff>0</xdr:colOff>
      <xdr:row>9</xdr:row>
      <xdr:rowOff>0</xdr:rowOff>
    </xdr:to>
    <xdr:sp macro="" textlink="">
      <xdr:nvSpPr>
        <xdr:cNvPr id="3" name="Line 2"/>
        <xdr:cNvSpPr>
          <a:spLocks noChangeShapeType="1"/>
        </xdr:cNvSpPr>
      </xdr:nvSpPr>
      <xdr:spPr bwMode="auto">
        <a:xfrm>
          <a:off x="8610600" y="1209675"/>
          <a:ext cx="6477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0</xdr:rowOff>
    </xdr:from>
    <xdr:to>
      <xdr:col>13</xdr:col>
      <xdr:colOff>0</xdr:colOff>
      <xdr:row>3</xdr:row>
      <xdr:rowOff>0</xdr:rowOff>
    </xdr:to>
    <xdr:sp macro="" textlink="">
      <xdr:nvSpPr>
        <xdr:cNvPr id="2" name="Line 1"/>
        <xdr:cNvSpPr>
          <a:spLocks noChangeShapeType="1"/>
        </xdr:cNvSpPr>
      </xdr:nvSpPr>
      <xdr:spPr bwMode="auto">
        <a:xfrm>
          <a:off x="8610600" y="523875"/>
          <a:ext cx="647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xdr:row>
      <xdr:rowOff>0</xdr:rowOff>
    </xdr:from>
    <xdr:to>
      <xdr:col>13</xdr:col>
      <xdr:colOff>0</xdr:colOff>
      <xdr:row>9</xdr:row>
      <xdr:rowOff>0</xdr:rowOff>
    </xdr:to>
    <xdr:sp macro="" textlink="">
      <xdr:nvSpPr>
        <xdr:cNvPr id="3" name="Line 2"/>
        <xdr:cNvSpPr>
          <a:spLocks noChangeShapeType="1"/>
        </xdr:cNvSpPr>
      </xdr:nvSpPr>
      <xdr:spPr bwMode="auto">
        <a:xfrm>
          <a:off x="8610600" y="1209675"/>
          <a:ext cx="6477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85725</xdr:colOff>
      <xdr:row>1</xdr:row>
      <xdr:rowOff>276226</xdr:rowOff>
    </xdr:from>
    <xdr:to>
      <xdr:col>23</xdr:col>
      <xdr:colOff>400050</xdr:colOff>
      <xdr:row>6</xdr:row>
      <xdr:rowOff>114301</xdr:rowOff>
    </xdr:to>
    <xdr:sp macro="" textlink="">
      <xdr:nvSpPr>
        <xdr:cNvPr id="2" name="テキスト ボックス 1"/>
        <xdr:cNvSpPr txBox="1"/>
      </xdr:nvSpPr>
      <xdr:spPr>
        <a:xfrm>
          <a:off x="5657850" y="571501"/>
          <a:ext cx="511492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個人情報への記載は、</a:t>
          </a:r>
          <a:r>
            <a:rPr kumimoji="1" lang="ja-JP" altLang="en-US" sz="2000" b="1">
              <a:solidFill>
                <a:srgbClr val="FF0000"/>
              </a:solidFill>
            </a:rPr>
            <a:t>日付は空白のまま、署名は手書き</a:t>
          </a:r>
          <a:r>
            <a:rPr kumimoji="1" lang="ja-JP" altLang="en-US" sz="2000"/>
            <a:t>で提出お願いいたします。</a:t>
          </a:r>
          <a:endParaRPr kumimoji="1" lang="en-US" altLang="ja-JP" sz="2000"/>
        </a:p>
        <a:p>
          <a:endParaRPr kumimoji="1" lang="ja-JP" altLang="en-US" sz="20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9178;&#40335;&#65306;&#12481;&#12455;&#12483;&#12463;&#12471;&#12540;&#12488;&#21547;&#12416;.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養鶏】"/>
      <sheetName val="鏡（申請書1)"/>
      <sheetName val="申請書2"/>
      <sheetName val="申請書3"/>
      <sheetName val="申請書4"/>
      <sheetName val="現況"/>
      <sheetName val="目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E9"/>
  <sheetViews>
    <sheetView tabSelected="1" view="pageBreakPreview" zoomScale="70" zoomScaleNormal="85" zoomScaleSheetLayoutView="70" workbookViewId="0">
      <selection activeCell="K8" sqref="K8"/>
    </sheetView>
  </sheetViews>
  <sheetFormatPr defaultRowHeight="24" x14ac:dyDescent="0.2"/>
  <cols>
    <col min="1" max="1" width="5.6640625" style="113" bestFit="1" customWidth="1"/>
    <col min="2" max="2" width="66" style="113" customWidth="1"/>
    <col min="3" max="3" width="11.83203125" style="112" customWidth="1"/>
    <col min="4" max="4" width="64.1640625" style="112" customWidth="1"/>
    <col min="5" max="5" width="12" style="112" customWidth="1"/>
    <col min="6" max="256" width="9.33203125" style="112"/>
    <col min="257" max="257" width="5.6640625" style="112" bestFit="1" customWidth="1"/>
    <col min="258" max="258" width="66" style="112" customWidth="1"/>
    <col min="259" max="259" width="11.83203125" style="112" customWidth="1"/>
    <col min="260" max="260" width="64.1640625" style="112" customWidth="1"/>
    <col min="261" max="261" width="12" style="112" customWidth="1"/>
    <col min="262" max="512" width="9.33203125" style="112"/>
    <col min="513" max="513" width="5.6640625" style="112" bestFit="1" customWidth="1"/>
    <col min="514" max="514" width="66" style="112" customWidth="1"/>
    <col min="515" max="515" width="11.83203125" style="112" customWidth="1"/>
    <col min="516" max="516" width="64.1640625" style="112" customWidth="1"/>
    <col min="517" max="517" width="12" style="112" customWidth="1"/>
    <col min="518" max="768" width="9.33203125" style="112"/>
    <col min="769" max="769" width="5.6640625" style="112" bestFit="1" customWidth="1"/>
    <col min="770" max="770" width="66" style="112" customWidth="1"/>
    <col min="771" max="771" width="11.83203125" style="112" customWidth="1"/>
    <col min="772" max="772" width="64.1640625" style="112" customWidth="1"/>
    <col min="773" max="773" width="12" style="112" customWidth="1"/>
    <col min="774" max="1024" width="9.33203125" style="112"/>
    <col min="1025" max="1025" width="5.6640625" style="112" bestFit="1" customWidth="1"/>
    <col min="1026" max="1026" width="66" style="112" customWidth="1"/>
    <col min="1027" max="1027" width="11.83203125" style="112" customWidth="1"/>
    <col min="1028" max="1028" width="64.1640625" style="112" customWidth="1"/>
    <col min="1029" max="1029" width="12" style="112" customWidth="1"/>
    <col min="1030" max="1280" width="9.33203125" style="112"/>
    <col min="1281" max="1281" width="5.6640625" style="112" bestFit="1" customWidth="1"/>
    <col min="1282" max="1282" width="66" style="112" customWidth="1"/>
    <col min="1283" max="1283" width="11.83203125" style="112" customWidth="1"/>
    <col min="1284" max="1284" width="64.1640625" style="112" customWidth="1"/>
    <col min="1285" max="1285" width="12" style="112" customWidth="1"/>
    <col min="1286" max="1536" width="9.33203125" style="112"/>
    <col min="1537" max="1537" width="5.6640625" style="112" bestFit="1" customWidth="1"/>
    <col min="1538" max="1538" width="66" style="112" customWidth="1"/>
    <col min="1539" max="1539" width="11.83203125" style="112" customWidth="1"/>
    <col min="1540" max="1540" width="64.1640625" style="112" customWidth="1"/>
    <col min="1541" max="1541" width="12" style="112" customWidth="1"/>
    <col min="1542" max="1792" width="9.33203125" style="112"/>
    <col min="1793" max="1793" width="5.6640625" style="112" bestFit="1" customWidth="1"/>
    <col min="1794" max="1794" width="66" style="112" customWidth="1"/>
    <col min="1795" max="1795" width="11.83203125" style="112" customWidth="1"/>
    <col min="1796" max="1796" width="64.1640625" style="112" customWidth="1"/>
    <col min="1797" max="1797" width="12" style="112" customWidth="1"/>
    <col min="1798" max="2048" width="9.33203125" style="112"/>
    <col min="2049" max="2049" width="5.6640625" style="112" bestFit="1" customWidth="1"/>
    <col min="2050" max="2050" width="66" style="112" customWidth="1"/>
    <col min="2051" max="2051" width="11.83203125" style="112" customWidth="1"/>
    <col min="2052" max="2052" width="64.1640625" style="112" customWidth="1"/>
    <col min="2053" max="2053" width="12" style="112" customWidth="1"/>
    <col min="2054" max="2304" width="9.33203125" style="112"/>
    <col min="2305" max="2305" width="5.6640625" style="112" bestFit="1" customWidth="1"/>
    <col min="2306" max="2306" width="66" style="112" customWidth="1"/>
    <col min="2307" max="2307" width="11.83203125" style="112" customWidth="1"/>
    <col min="2308" max="2308" width="64.1640625" style="112" customWidth="1"/>
    <col min="2309" max="2309" width="12" style="112" customWidth="1"/>
    <col min="2310" max="2560" width="9.33203125" style="112"/>
    <col min="2561" max="2561" width="5.6640625" style="112" bestFit="1" customWidth="1"/>
    <col min="2562" max="2562" width="66" style="112" customWidth="1"/>
    <col min="2563" max="2563" width="11.83203125" style="112" customWidth="1"/>
    <col min="2564" max="2564" width="64.1640625" style="112" customWidth="1"/>
    <col min="2565" max="2565" width="12" style="112" customWidth="1"/>
    <col min="2566" max="2816" width="9.33203125" style="112"/>
    <col min="2817" max="2817" width="5.6640625" style="112" bestFit="1" customWidth="1"/>
    <col min="2818" max="2818" width="66" style="112" customWidth="1"/>
    <col min="2819" max="2819" width="11.83203125" style="112" customWidth="1"/>
    <col min="2820" max="2820" width="64.1640625" style="112" customWidth="1"/>
    <col min="2821" max="2821" width="12" style="112" customWidth="1"/>
    <col min="2822" max="3072" width="9.33203125" style="112"/>
    <col min="3073" max="3073" width="5.6640625" style="112" bestFit="1" customWidth="1"/>
    <col min="3074" max="3074" width="66" style="112" customWidth="1"/>
    <col min="3075" max="3075" width="11.83203125" style="112" customWidth="1"/>
    <col min="3076" max="3076" width="64.1640625" style="112" customWidth="1"/>
    <col min="3077" max="3077" width="12" style="112" customWidth="1"/>
    <col min="3078" max="3328" width="9.33203125" style="112"/>
    <col min="3329" max="3329" width="5.6640625" style="112" bestFit="1" customWidth="1"/>
    <col min="3330" max="3330" width="66" style="112" customWidth="1"/>
    <col min="3331" max="3331" width="11.83203125" style="112" customWidth="1"/>
    <col min="3332" max="3332" width="64.1640625" style="112" customWidth="1"/>
    <col min="3333" max="3333" width="12" style="112" customWidth="1"/>
    <col min="3334" max="3584" width="9.33203125" style="112"/>
    <col min="3585" max="3585" width="5.6640625" style="112" bestFit="1" customWidth="1"/>
    <col min="3586" max="3586" width="66" style="112" customWidth="1"/>
    <col min="3587" max="3587" width="11.83203125" style="112" customWidth="1"/>
    <col min="3588" max="3588" width="64.1640625" style="112" customWidth="1"/>
    <col min="3589" max="3589" width="12" style="112" customWidth="1"/>
    <col min="3590" max="3840" width="9.33203125" style="112"/>
    <col min="3841" max="3841" width="5.6640625" style="112" bestFit="1" customWidth="1"/>
    <col min="3842" max="3842" width="66" style="112" customWidth="1"/>
    <col min="3843" max="3843" width="11.83203125" style="112" customWidth="1"/>
    <col min="3844" max="3844" width="64.1640625" style="112" customWidth="1"/>
    <col min="3845" max="3845" width="12" style="112" customWidth="1"/>
    <col min="3846" max="4096" width="9.33203125" style="112"/>
    <col min="4097" max="4097" width="5.6640625" style="112" bestFit="1" customWidth="1"/>
    <col min="4098" max="4098" width="66" style="112" customWidth="1"/>
    <col min="4099" max="4099" width="11.83203125" style="112" customWidth="1"/>
    <col min="4100" max="4100" width="64.1640625" style="112" customWidth="1"/>
    <col min="4101" max="4101" width="12" style="112" customWidth="1"/>
    <col min="4102" max="4352" width="9.33203125" style="112"/>
    <col min="4353" max="4353" width="5.6640625" style="112" bestFit="1" customWidth="1"/>
    <col min="4354" max="4354" width="66" style="112" customWidth="1"/>
    <col min="4355" max="4355" width="11.83203125" style="112" customWidth="1"/>
    <col min="4356" max="4356" width="64.1640625" style="112" customWidth="1"/>
    <col min="4357" max="4357" width="12" style="112" customWidth="1"/>
    <col min="4358" max="4608" width="9.33203125" style="112"/>
    <col min="4609" max="4609" width="5.6640625" style="112" bestFit="1" customWidth="1"/>
    <col min="4610" max="4610" width="66" style="112" customWidth="1"/>
    <col min="4611" max="4611" width="11.83203125" style="112" customWidth="1"/>
    <col min="4612" max="4612" width="64.1640625" style="112" customWidth="1"/>
    <col min="4613" max="4613" width="12" style="112" customWidth="1"/>
    <col min="4614" max="4864" width="9.33203125" style="112"/>
    <col min="4865" max="4865" width="5.6640625" style="112" bestFit="1" customWidth="1"/>
    <col min="4866" max="4866" width="66" style="112" customWidth="1"/>
    <col min="4867" max="4867" width="11.83203125" style="112" customWidth="1"/>
    <col min="4868" max="4868" width="64.1640625" style="112" customWidth="1"/>
    <col min="4869" max="4869" width="12" style="112" customWidth="1"/>
    <col min="4870" max="5120" width="9.33203125" style="112"/>
    <col min="5121" max="5121" width="5.6640625" style="112" bestFit="1" customWidth="1"/>
    <col min="5122" max="5122" width="66" style="112" customWidth="1"/>
    <col min="5123" max="5123" width="11.83203125" style="112" customWidth="1"/>
    <col min="5124" max="5124" width="64.1640625" style="112" customWidth="1"/>
    <col min="5125" max="5125" width="12" style="112" customWidth="1"/>
    <col min="5126" max="5376" width="9.33203125" style="112"/>
    <col min="5377" max="5377" width="5.6640625" style="112" bestFit="1" customWidth="1"/>
    <col min="5378" max="5378" width="66" style="112" customWidth="1"/>
    <col min="5379" max="5379" width="11.83203125" style="112" customWidth="1"/>
    <col min="5380" max="5380" width="64.1640625" style="112" customWidth="1"/>
    <col min="5381" max="5381" width="12" style="112" customWidth="1"/>
    <col min="5382" max="5632" width="9.33203125" style="112"/>
    <col min="5633" max="5633" width="5.6640625" style="112" bestFit="1" customWidth="1"/>
    <col min="5634" max="5634" width="66" style="112" customWidth="1"/>
    <col min="5635" max="5635" width="11.83203125" style="112" customWidth="1"/>
    <col min="5636" max="5636" width="64.1640625" style="112" customWidth="1"/>
    <col min="5637" max="5637" width="12" style="112" customWidth="1"/>
    <col min="5638" max="5888" width="9.33203125" style="112"/>
    <col min="5889" max="5889" width="5.6640625" style="112" bestFit="1" customWidth="1"/>
    <col min="5890" max="5890" width="66" style="112" customWidth="1"/>
    <col min="5891" max="5891" width="11.83203125" style="112" customWidth="1"/>
    <col min="5892" max="5892" width="64.1640625" style="112" customWidth="1"/>
    <col min="5893" max="5893" width="12" style="112" customWidth="1"/>
    <col min="5894" max="6144" width="9.33203125" style="112"/>
    <col min="6145" max="6145" width="5.6640625" style="112" bestFit="1" customWidth="1"/>
    <col min="6146" max="6146" width="66" style="112" customWidth="1"/>
    <col min="6147" max="6147" width="11.83203125" style="112" customWidth="1"/>
    <col min="6148" max="6148" width="64.1640625" style="112" customWidth="1"/>
    <col min="6149" max="6149" width="12" style="112" customWidth="1"/>
    <col min="6150" max="6400" width="9.33203125" style="112"/>
    <col min="6401" max="6401" width="5.6640625" style="112" bestFit="1" customWidth="1"/>
    <col min="6402" max="6402" width="66" style="112" customWidth="1"/>
    <col min="6403" max="6403" width="11.83203125" style="112" customWidth="1"/>
    <col min="6404" max="6404" width="64.1640625" style="112" customWidth="1"/>
    <col min="6405" max="6405" width="12" style="112" customWidth="1"/>
    <col min="6406" max="6656" width="9.33203125" style="112"/>
    <col min="6657" max="6657" width="5.6640625" style="112" bestFit="1" customWidth="1"/>
    <col min="6658" max="6658" width="66" style="112" customWidth="1"/>
    <col min="6659" max="6659" width="11.83203125" style="112" customWidth="1"/>
    <col min="6660" max="6660" width="64.1640625" style="112" customWidth="1"/>
    <col min="6661" max="6661" width="12" style="112" customWidth="1"/>
    <col min="6662" max="6912" width="9.33203125" style="112"/>
    <col min="6913" max="6913" width="5.6640625" style="112" bestFit="1" customWidth="1"/>
    <col min="6914" max="6914" width="66" style="112" customWidth="1"/>
    <col min="6915" max="6915" width="11.83203125" style="112" customWidth="1"/>
    <col min="6916" max="6916" width="64.1640625" style="112" customWidth="1"/>
    <col min="6917" max="6917" width="12" style="112" customWidth="1"/>
    <col min="6918" max="7168" width="9.33203125" style="112"/>
    <col min="7169" max="7169" width="5.6640625" style="112" bestFit="1" customWidth="1"/>
    <col min="7170" max="7170" width="66" style="112" customWidth="1"/>
    <col min="7171" max="7171" width="11.83203125" style="112" customWidth="1"/>
    <col min="7172" max="7172" width="64.1640625" style="112" customWidth="1"/>
    <col min="7173" max="7173" width="12" style="112" customWidth="1"/>
    <col min="7174" max="7424" width="9.33203125" style="112"/>
    <col min="7425" max="7425" width="5.6640625" style="112" bestFit="1" customWidth="1"/>
    <col min="7426" max="7426" width="66" style="112" customWidth="1"/>
    <col min="7427" max="7427" width="11.83203125" style="112" customWidth="1"/>
    <col min="7428" max="7428" width="64.1640625" style="112" customWidth="1"/>
    <col min="7429" max="7429" width="12" style="112" customWidth="1"/>
    <col min="7430" max="7680" width="9.33203125" style="112"/>
    <col min="7681" max="7681" width="5.6640625" style="112" bestFit="1" customWidth="1"/>
    <col min="7682" max="7682" width="66" style="112" customWidth="1"/>
    <col min="7683" max="7683" width="11.83203125" style="112" customWidth="1"/>
    <col min="7684" max="7684" width="64.1640625" style="112" customWidth="1"/>
    <col min="7685" max="7685" width="12" style="112" customWidth="1"/>
    <col min="7686" max="7936" width="9.33203125" style="112"/>
    <col min="7937" max="7937" width="5.6640625" style="112" bestFit="1" customWidth="1"/>
    <col min="7938" max="7938" width="66" style="112" customWidth="1"/>
    <col min="7939" max="7939" width="11.83203125" style="112" customWidth="1"/>
    <col min="7940" max="7940" width="64.1640625" style="112" customWidth="1"/>
    <col min="7941" max="7941" width="12" style="112" customWidth="1"/>
    <col min="7942" max="8192" width="9.33203125" style="112"/>
    <col min="8193" max="8193" width="5.6640625" style="112" bestFit="1" customWidth="1"/>
    <col min="8194" max="8194" width="66" style="112" customWidth="1"/>
    <col min="8195" max="8195" width="11.83203125" style="112" customWidth="1"/>
    <col min="8196" max="8196" width="64.1640625" style="112" customWidth="1"/>
    <col min="8197" max="8197" width="12" style="112" customWidth="1"/>
    <col min="8198" max="8448" width="9.33203125" style="112"/>
    <col min="8449" max="8449" width="5.6640625" style="112" bestFit="1" customWidth="1"/>
    <col min="8450" max="8450" width="66" style="112" customWidth="1"/>
    <col min="8451" max="8451" width="11.83203125" style="112" customWidth="1"/>
    <col min="8452" max="8452" width="64.1640625" style="112" customWidth="1"/>
    <col min="8453" max="8453" width="12" style="112" customWidth="1"/>
    <col min="8454" max="8704" width="9.33203125" style="112"/>
    <col min="8705" max="8705" width="5.6640625" style="112" bestFit="1" customWidth="1"/>
    <col min="8706" max="8706" width="66" style="112" customWidth="1"/>
    <col min="8707" max="8707" width="11.83203125" style="112" customWidth="1"/>
    <col min="8708" max="8708" width="64.1640625" style="112" customWidth="1"/>
    <col min="8709" max="8709" width="12" style="112" customWidth="1"/>
    <col min="8710" max="8960" width="9.33203125" style="112"/>
    <col min="8961" max="8961" width="5.6640625" style="112" bestFit="1" customWidth="1"/>
    <col min="8962" max="8962" width="66" style="112" customWidth="1"/>
    <col min="8963" max="8963" width="11.83203125" style="112" customWidth="1"/>
    <col min="8964" max="8964" width="64.1640625" style="112" customWidth="1"/>
    <col min="8965" max="8965" width="12" style="112" customWidth="1"/>
    <col min="8966" max="9216" width="9.33203125" style="112"/>
    <col min="9217" max="9217" width="5.6640625" style="112" bestFit="1" customWidth="1"/>
    <col min="9218" max="9218" width="66" style="112" customWidth="1"/>
    <col min="9219" max="9219" width="11.83203125" style="112" customWidth="1"/>
    <col min="9220" max="9220" width="64.1640625" style="112" customWidth="1"/>
    <col min="9221" max="9221" width="12" style="112" customWidth="1"/>
    <col min="9222" max="9472" width="9.33203125" style="112"/>
    <col min="9473" max="9473" width="5.6640625" style="112" bestFit="1" customWidth="1"/>
    <col min="9474" max="9474" width="66" style="112" customWidth="1"/>
    <col min="9475" max="9475" width="11.83203125" style="112" customWidth="1"/>
    <col min="9476" max="9476" width="64.1640625" style="112" customWidth="1"/>
    <col min="9477" max="9477" width="12" style="112" customWidth="1"/>
    <col min="9478" max="9728" width="9.33203125" style="112"/>
    <col min="9729" max="9729" width="5.6640625" style="112" bestFit="1" customWidth="1"/>
    <col min="9730" max="9730" width="66" style="112" customWidth="1"/>
    <col min="9731" max="9731" width="11.83203125" style="112" customWidth="1"/>
    <col min="9732" max="9732" width="64.1640625" style="112" customWidth="1"/>
    <col min="9733" max="9733" width="12" style="112" customWidth="1"/>
    <col min="9734" max="9984" width="9.33203125" style="112"/>
    <col min="9985" max="9985" width="5.6640625" style="112" bestFit="1" customWidth="1"/>
    <col min="9986" max="9986" width="66" style="112" customWidth="1"/>
    <col min="9987" max="9987" width="11.83203125" style="112" customWidth="1"/>
    <col min="9988" max="9988" width="64.1640625" style="112" customWidth="1"/>
    <col min="9989" max="9989" width="12" style="112" customWidth="1"/>
    <col min="9990" max="10240" width="9.33203125" style="112"/>
    <col min="10241" max="10241" width="5.6640625" style="112" bestFit="1" customWidth="1"/>
    <col min="10242" max="10242" width="66" style="112" customWidth="1"/>
    <col min="10243" max="10243" width="11.83203125" style="112" customWidth="1"/>
    <col min="10244" max="10244" width="64.1640625" style="112" customWidth="1"/>
    <col min="10245" max="10245" width="12" style="112" customWidth="1"/>
    <col min="10246" max="10496" width="9.33203125" style="112"/>
    <col min="10497" max="10497" width="5.6640625" style="112" bestFit="1" customWidth="1"/>
    <col min="10498" max="10498" width="66" style="112" customWidth="1"/>
    <col min="10499" max="10499" width="11.83203125" style="112" customWidth="1"/>
    <col min="10500" max="10500" width="64.1640625" style="112" customWidth="1"/>
    <col min="10501" max="10501" width="12" style="112" customWidth="1"/>
    <col min="10502" max="10752" width="9.33203125" style="112"/>
    <col min="10753" max="10753" width="5.6640625" style="112" bestFit="1" customWidth="1"/>
    <col min="10754" max="10754" width="66" style="112" customWidth="1"/>
    <col min="10755" max="10755" width="11.83203125" style="112" customWidth="1"/>
    <col min="10756" max="10756" width="64.1640625" style="112" customWidth="1"/>
    <col min="10757" max="10757" width="12" style="112" customWidth="1"/>
    <col min="10758" max="11008" width="9.33203125" style="112"/>
    <col min="11009" max="11009" width="5.6640625" style="112" bestFit="1" customWidth="1"/>
    <col min="11010" max="11010" width="66" style="112" customWidth="1"/>
    <col min="11011" max="11011" width="11.83203125" style="112" customWidth="1"/>
    <col min="11012" max="11012" width="64.1640625" style="112" customWidth="1"/>
    <col min="11013" max="11013" width="12" style="112" customWidth="1"/>
    <col min="11014" max="11264" width="9.33203125" style="112"/>
    <col min="11265" max="11265" width="5.6640625" style="112" bestFit="1" customWidth="1"/>
    <col min="11266" max="11266" width="66" style="112" customWidth="1"/>
    <col min="11267" max="11267" width="11.83203125" style="112" customWidth="1"/>
    <col min="11268" max="11268" width="64.1640625" style="112" customWidth="1"/>
    <col min="11269" max="11269" width="12" style="112" customWidth="1"/>
    <col min="11270" max="11520" width="9.33203125" style="112"/>
    <col min="11521" max="11521" width="5.6640625" style="112" bestFit="1" customWidth="1"/>
    <col min="11522" max="11522" width="66" style="112" customWidth="1"/>
    <col min="11523" max="11523" width="11.83203125" style="112" customWidth="1"/>
    <col min="11524" max="11524" width="64.1640625" style="112" customWidth="1"/>
    <col min="11525" max="11525" width="12" style="112" customWidth="1"/>
    <col min="11526" max="11776" width="9.33203125" style="112"/>
    <col min="11777" max="11777" width="5.6640625" style="112" bestFit="1" customWidth="1"/>
    <col min="11778" max="11778" width="66" style="112" customWidth="1"/>
    <col min="11779" max="11779" width="11.83203125" style="112" customWidth="1"/>
    <col min="11780" max="11780" width="64.1640625" style="112" customWidth="1"/>
    <col min="11781" max="11781" width="12" style="112" customWidth="1"/>
    <col min="11782" max="12032" width="9.33203125" style="112"/>
    <col min="12033" max="12033" width="5.6640625" style="112" bestFit="1" customWidth="1"/>
    <col min="12034" max="12034" width="66" style="112" customWidth="1"/>
    <col min="12035" max="12035" width="11.83203125" style="112" customWidth="1"/>
    <col min="12036" max="12036" width="64.1640625" style="112" customWidth="1"/>
    <col min="12037" max="12037" width="12" style="112" customWidth="1"/>
    <col min="12038" max="12288" width="9.33203125" style="112"/>
    <col min="12289" max="12289" width="5.6640625" style="112" bestFit="1" customWidth="1"/>
    <col min="12290" max="12290" width="66" style="112" customWidth="1"/>
    <col min="12291" max="12291" width="11.83203125" style="112" customWidth="1"/>
    <col min="12292" max="12292" width="64.1640625" style="112" customWidth="1"/>
    <col min="12293" max="12293" width="12" style="112" customWidth="1"/>
    <col min="12294" max="12544" width="9.33203125" style="112"/>
    <col min="12545" max="12545" width="5.6640625" style="112" bestFit="1" customWidth="1"/>
    <col min="12546" max="12546" width="66" style="112" customWidth="1"/>
    <col min="12547" max="12547" width="11.83203125" style="112" customWidth="1"/>
    <col min="12548" max="12548" width="64.1640625" style="112" customWidth="1"/>
    <col min="12549" max="12549" width="12" style="112" customWidth="1"/>
    <col min="12550" max="12800" width="9.33203125" style="112"/>
    <col min="12801" max="12801" width="5.6640625" style="112" bestFit="1" customWidth="1"/>
    <col min="12802" max="12802" width="66" style="112" customWidth="1"/>
    <col min="12803" max="12803" width="11.83203125" style="112" customWidth="1"/>
    <col min="12804" max="12804" width="64.1640625" style="112" customWidth="1"/>
    <col min="12805" max="12805" width="12" style="112" customWidth="1"/>
    <col min="12806" max="13056" width="9.33203125" style="112"/>
    <col min="13057" max="13057" width="5.6640625" style="112" bestFit="1" customWidth="1"/>
    <col min="13058" max="13058" width="66" style="112" customWidth="1"/>
    <col min="13059" max="13059" width="11.83203125" style="112" customWidth="1"/>
    <col min="13060" max="13060" width="64.1640625" style="112" customWidth="1"/>
    <col min="13061" max="13061" width="12" style="112" customWidth="1"/>
    <col min="13062" max="13312" width="9.33203125" style="112"/>
    <col min="13313" max="13313" width="5.6640625" style="112" bestFit="1" customWidth="1"/>
    <col min="13314" max="13314" width="66" style="112" customWidth="1"/>
    <col min="13315" max="13315" width="11.83203125" style="112" customWidth="1"/>
    <col min="13316" max="13316" width="64.1640625" style="112" customWidth="1"/>
    <col min="13317" max="13317" width="12" style="112" customWidth="1"/>
    <col min="13318" max="13568" width="9.33203125" style="112"/>
    <col min="13569" max="13569" width="5.6640625" style="112" bestFit="1" customWidth="1"/>
    <col min="13570" max="13570" width="66" style="112" customWidth="1"/>
    <col min="13571" max="13571" width="11.83203125" style="112" customWidth="1"/>
    <col min="13572" max="13572" width="64.1640625" style="112" customWidth="1"/>
    <col min="13573" max="13573" width="12" style="112" customWidth="1"/>
    <col min="13574" max="13824" width="9.33203125" style="112"/>
    <col min="13825" max="13825" width="5.6640625" style="112" bestFit="1" customWidth="1"/>
    <col min="13826" max="13826" width="66" style="112" customWidth="1"/>
    <col min="13827" max="13827" width="11.83203125" style="112" customWidth="1"/>
    <col min="13828" max="13828" width="64.1640625" style="112" customWidth="1"/>
    <col min="13829" max="13829" width="12" style="112" customWidth="1"/>
    <col min="13830" max="14080" width="9.33203125" style="112"/>
    <col min="14081" max="14081" width="5.6640625" style="112" bestFit="1" customWidth="1"/>
    <col min="14082" max="14082" width="66" style="112" customWidth="1"/>
    <col min="14083" max="14083" width="11.83203125" style="112" customWidth="1"/>
    <col min="14084" max="14084" width="64.1640625" style="112" customWidth="1"/>
    <col min="14085" max="14085" width="12" style="112" customWidth="1"/>
    <col min="14086" max="14336" width="9.33203125" style="112"/>
    <col min="14337" max="14337" width="5.6640625" style="112" bestFit="1" customWidth="1"/>
    <col min="14338" max="14338" width="66" style="112" customWidth="1"/>
    <col min="14339" max="14339" width="11.83203125" style="112" customWidth="1"/>
    <col min="14340" max="14340" width="64.1640625" style="112" customWidth="1"/>
    <col min="14341" max="14341" width="12" style="112" customWidth="1"/>
    <col min="14342" max="14592" width="9.33203125" style="112"/>
    <col min="14593" max="14593" width="5.6640625" style="112" bestFit="1" customWidth="1"/>
    <col min="14594" max="14594" width="66" style="112" customWidth="1"/>
    <col min="14595" max="14595" width="11.83203125" style="112" customWidth="1"/>
    <col min="14596" max="14596" width="64.1640625" style="112" customWidth="1"/>
    <col min="14597" max="14597" width="12" style="112" customWidth="1"/>
    <col min="14598" max="14848" width="9.33203125" style="112"/>
    <col min="14849" max="14849" width="5.6640625" style="112" bestFit="1" customWidth="1"/>
    <col min="14850" max="14850" width="66" style="112" customWidth="1"/>
    <col min="14851" max="14851" width="11.83203125" style="112" customWidth="1"/>
    <col min="14852" max="14852" width="64.1640625" style="112" customWidth="1"/>
    <col min="14853" max="14853" width="12" style="112" customWidth="1"/>
    <col min="14854" max="15104" width="9.33203125" style="112"/>
    <col min="15105" max="15105" width="5.6640625" style="112" bestFit="1" customWidth="1"/>
    <col min="15106" max="15106" width="66" style="112" customWidth="1"/>
    <col min="15107" max="15107" width="11.83203125" style="112" customWidth="1"/>
    <col min="15108" max="15108" width="64.1640625" style="112" customWidth="1"/>
    <col min="15109" max="15109" width="12" style="112" customWidth="1"/>
    <col min="15110" max="15360" width="9.33203125" style="112"/>
    <col min="15361" max="15361" width="5.6640625" style="112" bestFit="1" customWidth="1"/>
    <col min="15362" max="15362" width="66" style="112" customWidth="1"/>
    <col min="15363" max="15363" width="11.83203125" style="112" customWidth="1"/>
    <col min="15364" max="15364" width="64.1640625" style="112" customWidth="1"/>
    <col min="15365" max="15365" width="12" style="112" customWidth="1"/>
    <col min="15366" max="15616" width="9.33203125" style="112"/>
    <col min="15617" max="15617" width="5.6640625" style="112" bestFit="1" customWidth="1"/>
    <col min="15618" max="15618" width="66" style="112" customWidth="1"/>
    <col min="15619" max="15619" width="11.83203125" style="112" customWidth="1"/>
    <col min="15620" max="15620" width="64.1640625" style="112" customWidth="1"/>
    <col min="15621" max="15621" width="12" style="112" customWidth="1"/>
    <col min="15622" max="15872" width="9.33203125" style="112"/>
    <col min="15873" max="15873" width="5.6640625" style="112" bestFit="1" customWidth="1"/>
    <col min="15874" max="15874" width="66" style="112" customWidth="1"/>
    <col min="15875" max="15875" width="11.83203125" style="112" customWidth="1"/>
    <col min="15876" max="15876" width="64.1640625" style="112" customWidth="1"/>
    <col min="15877" max="15877" width="12" style="112" customWidth="1"/>
    <col min="15878" max="16128" width="9.33203125" style="112"/>
    <col min="16129" max="16129" width="5.6640625" style="112" bestFit="1" customWidth="1"/>
    <col min="16130" max="16130" width="66" style="112" customWidth="1"/>
    <col min="16131" max="16131" width="11.83203125" style="112" customWidth="1"/>
    <col min="16132" max="16132" width="64.1640625" style="112" customWidth="1"/>
    <col min="16133" max="16133" width="12" style="112" customWidth="1"/>
    <col min="16134" max="16384" width="9.33203125" style="112"/>
  </cols>
  <sheetData>
    <row r="1" spans="1:5" ht="56.25" customHeight="1" x14ac:dyDescent="0.2">
      <c r="A1" s="280" t="s">
        <v>102</v>
      </c>
      <c r="B1" s="280"/>
      <c r="C1" s="280"/>
      <c r="D1" s="280"/>
      <c r="E1" s="280"/>
    </row>
    <row r="2" spans="1:5" ht="18.75" customHeight="1" thickBot="1" x14ac:dyDescent="0.25"/>
    <row r="3" spans="1:5" ht="45.75" customHeight="1" thickBot="1" x14ac:dyDescent="0.25">
      <c r="A3" s="114" t="s">
        <v>103</v>
      </c>
      <c r="B3" s="115" t="s">
        <v>104</v>
      </c>
      <c r="C3" s="115" t="s">
        <v>105</v>
      </c>
      <c r="D3" s="115" t="s">
        <v>98</v>
      </c>
      <c r="E3" s="116" t="s">
        <v>106</v>
      </c>
    </row>
    <row r="4" spans="1:5" ht="80.25" customHeight="1" x14ac:dyDescent="0.2">
      <c r="A4" s="117">
        <v>1</v>
      </c>
      <c r="B4" s="118" t="s">
        <v>107</v>
      </c>
      <c r="C4" s="119" t="s">
        <v>108</v>
      </c>
      <c r="D4" s="118" t="s">
        <v>109</v>
      </c>
      <c r="E4" s="120" t="s">
        <v>110</v>
      </c>
    </row>
    <row r="5" spans="1:5" s="126" customFormat="1" ht="80.25" customHeight="1" x14ac:dyDescent="0.2">
      <c r="A5" s="121">
        <f>A4+1</f>
        <v>2</v>
      </c>
      <c r="B5" s="122" t="s">
        <v>111</v>
      </c>
      <c r="C5" s="123" t="s">
        <v>229</v>
      </c>
      <c r="D5" s="124" t="s">
        <v>230</v>
      </c>
      <c r="E5" s="125"/>
    </row>
    <row r="6" spans="1:5" s="126" customFormat="1" ht="80.25" customHeight="1" x14ac:dyDescent="0.2">
      <c r="A6" s="121">
        <f>A5+1</f>
        <v>3</v>
      </c>
      <c r="B6" s="124" t="s">
        <v>113</v>
      </c>
      <c r="C6" s="127" t="s">
        <v>112</v>
      </c>
      <c r="D6" s="124" t="s">
        <v>231</v>
      </c>
      <c r="E6" s="125"/>
    </row>
    <row r="7" spans="1:5" s="126" customFormat="1" ht="80.25" customHeight="1" thickBot="1" x14ac:dyDescent="0.25">
      <c r="A7" s="121">
        <f>A6+1</f>
        <v>4</v>
      </c>
      <c r="B7" s="128" t="s">
        <v>114</v>
      </c>
      <c r="C7" s="129" t="s">
        <v>108</v>
      </c>
      <c r="D7" s="130"/>
      <c r="E7" s="131"/>
    </row>
    <row r="8" spans="1:5" s="126" customFormat="1" ht="80.25" customHeight="1" x14ac:dyDescent="0.2">
      <c r="A8" s="281" t="s">
        <v>115</v>
      </c>
      <c r="B8" s="132" t="s">
        <v>116</v>
      </c>
      <c r="C8" s="133"/>
      <c r="D8" s="134" t="s">
        <v>117</v>
      </c>
      <c r="E8" s="135"/>
    </row>
    <row r="9" spans="1:5" s="126" customFormat="1" ht="80.25" customHeight="1" thickBot="1" x14ac:dyDescent="0.25">
      <c r="A9" s="282"/>
      <c r="B9" s="136" t="s">
        <v>118</v>
      </c>
      <c r="C9" s="137"/>
      <c r="D9" s="138"/>
      <c r="E9" s="139"/>
    </row>
  </sheetData>
  <mergeCells count="2">
    <mergeCell ref="A1:E1"/>
    <mergeCell ref="A8:A9"/>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98"/>
  <sheetViews>
    <sheetView showGridLines="0" view="pageBreakPreview" topLeftCell="A2" zoomScaleNormal="100" zoomScaleSheetLayoutView="100" workbookViewId="0">
      <selection activeCell="C3" sqref="C3:AH3"/>
    </sheetView>
  </sheetViews>
  <sheetFormatPr defaultColWidth="9.33203125" defaultRowHeight="14.25" x14ac:dyDescent="0.2"/>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hidden="1" customHeight="1" x14ac:dyDescent="0.2">
      <c r="D1" s="2"/>
      <c r="E1" s="2"/>
      <c r="F1" s="2"/>
      <c r="G1" s="2"/>
      <c r="Q1" s="2"/>
      <c r="T1" s="3"/>
      <c r="AG1" s="322"/>
      <c r="AH1" s="322"/>
    </row>
    <row r="2" spans="3:70" ht="20.100000000000001" customHeight="1" x14ac:dyDescent="0.2">
      <c r="C2" s="4"/>
    </row>
    <row r="3" spans="3:70" ht="20.100000000000001" customHeight="1" x14ac:dyDescent="0.2">
      <c r="C3" s="507" t="s">
        <v>0</v>
      </c>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row>
    <row r="4" spans="3:70" ht="20.100000000000001" customHeight="1" thickBot="1" x14ac:dyDescent="0.25">
      <c r="T4" s="5"/>
      <c r="AH4" s="5" t="s">
        <v>1</v>
      </c>
    </row>
    <row r="5" spans="3:70" ht="24.95" customHeight="1" thickBot="1" x14ac:dyDescent="0.25">
      <c r="C5" s="6"/>
      <c r="D5" s="511" t="s">
        <v>2</v>
      </c>
      <c r="E5" s="511"/>
      <c r="F5" s="511"/>
      <c r="G5" s="511"/>
      <c r="H5" s="511"/>
      <c r="I5" s="512"/>
      <c r="L5" s="513" t="s">
        <v>3</v>
      </c>
      <c r="M5" s="516" t="s">
        <v>4</v>
      </c>
      <c r="N5" s="517"/>
      <c r="O5" s="517"/>
      <c r="P5" s="518"/>
      <c r="Q5" s="519"/>
      <c r="R5" s="519"/>
      <c r="S5" s="519"/>
      <c r="T5" s="519"/>
      <c r="U5" s="519"/>
      <c r="V5" s="519"/>
      <c r="W5" s="519"/>
      <c r="X5" s="519"/>
      <c r="Y5" s="520"/>
      <c r="Z5" s="520"/>
      <c r="AA5" s="520"/>
      <c r="AB5" s="519" t="s">
        <v>5</v>
      </c>
      <c r="AC5" s="519"/>
      <c r="AD5" s="519"/>
      <c r="AE5" s="519"/>
      <c r="AF5" s="519"/>
      <c r="AG5" s="519"/>
      <c r="AH5" s="521"/>
      <c r="AM5" s="4"/>
    </row>
    <row r="6" spans="3:70" ht="24.95" customHeight="1" x14ac:dyDescent="0.2">
      <c r="C6" s="7"/>
      <c r="D6" s="496"/>
      <c r="E6" s="496"/>
      <c r="F6" s="496"/>
      <c r="G6" s="496"/>
      <c r="H6" s="496"/>
      <c r="I6" s="496"/>
      <c r="L6" s="514"/>
      <c r="M6" s="522" t="s">
        <v>6</v>
      </c>
      <c r="N6" s="523"/>
      <c r="O6" s="523"/>
      <c r="P6" s="524"/>
      <c r="Q6" s="365"/>
      <c r="R6" s="366"/>
      <c r="S6" s="366"/>
      <c r="T6" s="366"/>
      <c r="U6" s="366"/>
      <c r="V6" s="366"/>
      <c r="W6" s="366"/>
      <c r="X6" s="366"/>
      <c r="Y6" s="457" t="s">
        <v>7</v>
      </c>
      <c r="Z6" s="457"/>
      <c r="AA6" s="457"/>
      <c r="AB6" s="505"/>
      <c r="AC6" s="505"/>
      <c r="AD6" s="505"/>
      <c r="AE6" s="505"/>
      <c r="AF6" s="505"/>
      <c r="AG6" s="505"/>
      <c r="AH6" s="506"/>
      <c r="AM6" s="507"/>
      <c r="AN6" s="507"/>
      <c r="AO6" s="507"/>
      <c r="AP6" s="507"/>
      <c r="AQ6" s="507"/>
      <c r="AR6" s="507"/>
      <c r="AS6" s="507"/>
      <c r="AT6" s="507"/>
      <c r="AU6" s="507"/>
      <c r="AV6" s="507"/>
      <c r="AW6" s="507"/>
      <c r="AX6" s="507"/>
      <c r="AY6" s="507"/>
      <c r="AZ6" s="507"/>
      <c r="BA6" s="507"/>
      <c r="BB6" s="507"/>
      <c r="BC6" s="507"/>
      <c r="BD6" s="507"/>
      <c r="BE6" s="507"/>
      <c r="BF6" s="507"/>
      <c r="BG6" s="507"/>
      <c r="BH6" s="507"/>
      <c r="BI6" s="507"/>
      <c r="BJ6" s="507"/>
      <c r="BK6" s="507"/>
      <c r="BL6" s="507"/>
      <c r="BM6" s="507"/>
      <c r="BN6" s="507"/>
      <c r="BO6" s="507"/>
      <c r="BP6" s="507"/>
      <c r="BQ6" s="507"/>
      <c r="BR6" s="507"/>
    </row>
    <row r="7" spans="3:70" ht="24.95" customHeight="1" x14ac:dyDescent="0.2">
      <c r="C7" s="7"/>
      <c r="D7" s="496"/>
      <c r="E7" s="496"/>
      <c r="F7" s="496"/>
      <c r="G7" s="496"/>
      <c r="H7" s="496"/>
      <c r="I7" s="496"/>
      <c r="L7" s="514"/>
      <c r="M7" s="508" t="s">
        <v>8</v>
      </c>
      <c r="N7" s="366"/>
      <c r="O7" s="366"/>
      <c r="P7" s="509"/>
      <c r="Q7" s="392" t="s">
        <v>9</v>
      </c>
      <c r="R7" s="393"/>
      <c r="S7" s="393"/>
      <c r="T7" s="393"/>
      <c r="U7" s="393"/>
      <c r="V7" s="393"/>
      <c r="W7" s="393"/>
      <c r="X7" s="393"/>
      <c r="Y7" s="510" t="s">
        <v>10</v>
      </c>
      <c r="Z7" s="510"/>
      <c r="AA7" s="510"/>
      <c r="AB7" s="505"/>
      <c r="AC7" s="505"/>
      <c r="AD7" s="505"/>
      <c r="AE7" s="505"/>
      <c r="AF7" s="505"/>
      <c r="AG7" s="505"/>
      <c r="AH7" s="506"/>
      <c r="BD7" s="5"/>
      <c r="BR7" s="5"/>
    </row>
    <row r="8" spans="3:70" ht="24.95" customHeight="1" thickBot="1" x14ac:dyDescent="0.25">
      <c r="C8" s="7"/>
      <c r="D8" s="496"/>
      <c r="E8" s="496"/>
      <c r="F8" s="496"/>
      <c r="G8" s="496"/>
      <c r="H8" s="496"/>
      <c r="I8" s="496"/>
      <c r="L8" s="515"/>
      <c r="M8" s="499" t="s">
        <v>11</v>
      </c>
      <c r="N8" s="500"/>
      <c r="O8" s="500"/>
      <c r="P8" s="501"/>
      <c r="Q8" s="502" t="s">
        <v>12</v>
      </c>
      <c r="R8" s="502"/>
      <c r="S8" s="502"/>
      <c r="T8" s="502"/>
      <c r="U8" s="502"/>
      <c r="V8" s="502"/>
      <c r="W8" s="502"/>
      <c r="X8" s="502"/>
      <c r="Y8" s="502" t="s">
        <v>13</v>
      </c>
      <c r="Z8" s="502"/>
      <c r="AA8" s="502"/>
      <c r="AB8" s="502"/>
      <c r="AC8" s="502"/>
      <c r="AD8" s="502"/>
      <c r="AE8" s="502"/>
      <c r="AF8" s="502"/>
      <c r="AG8" s="502"/>
      <c r="AH8" s="503"/>
      <c r="AM8" s="7"/>
      <c r="AN8" s="504"/>
      <c r="AO8" s="504"/>
      <c r="AP8" s="504"/>
      <c r="AQ8" s="504"/>
      <c r="AR8" s="504"/>
      <c r="AS8" s="504"/>
      <c r="AV8" s="441"/>
      <c r="AW8" s="339"/>
      <c r="AX8" s="339"/>
      <c r="AY8" s="339"/>
      <c r="AZ8" s="339"/>
      <c r="BA8" s="339"/>
      <c r="BB8" s="339"/>
      <c r="BC8" s="339"/>
      <c r="BD8" s="339"/>
      <c r="BE8" s="339"/>
      <c r="BF8" s="339"/>
      <c r="BG8" s="339"/>
      <c r="BH8" s="339"/>
      <c r="BI8" s="339"/>
      <c r="BJ8" s="339"/>
      <c r="BK8" s="339"/>
      <c r="BL8" s="339"/>
      <c r="BM8" s="339"/>
      <c r="BN8" s="339"/>
      <c r="BO8" s="339"/>
      <c r="BP8" s="339"/>
      <c r="BQ8" s="339"/>
      <c r="BR8" s="339"/>
    </row>
    <row r="9" spans="3:70" ht="20.100000000000001" customHeight="1" x14ac:dyDescent="0.2">
      <c r="C9" s="7"/>
      <c r="D9" s="489"/>
      <c r="E9" s="489"/>
      <c r="F9" s="489"/>
      <c r="G9" s="489"/>
      <c r="H9" s="489"/>
      <c r="U9" s="8"/>
      <c r="AM9" s="7"/>
      <c r="AN9" s="496"/>
      <c r="AO9" s="496"/>
      <c r="AP9" s="496"/>
      <c r="AQ9" s="496"/>
      <c r="AR9" s="496"/>
      <c r="AS9" s="496"/>
      <c r="AV9" s="441"/>
      <c r="AW9" s="498"/>
      <c r="AX9" s="498"/>
      <c r="AY9" s="498"/>
      <c r="AZ9" s="498"/>
      <c r="BA9" s="339"/>
      <c r="BB9" s="339"/>
      <c r="BC9" s="339"/>
      <c r="BD9" s="339"/>
      <c r="BE9" s="339"/>
      <c r="BF9" s="339"/>
      <c r="BG9" s="339"/>
      <c r="BH9" s="339"/>
      <c r="BI9" s="438"/>
      <c r="BJ9" s="438"/>
      <c r="BK9" s="438"/>
      <c r="BL9" s="339"/>
      <c r="BM9" s="339"/>
      <c r="BN9" s="339"/>
      <c r="BO9" s="339"/>
      <c r="BP9" s="339"/>
      <c r="BQ9" s="339"/>
      <c r="BR9" s="339"/>
    </row>
    <row r="10" spans="3:70" ht="20.100000000000001" customHeight="1" thickBot="1" x14ac:dyDescent="0.25">
      <c r="C10" s="485" t="s">
        <v>14</v>
      </c>
      <c r="D10" s="485"/>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5"/>
      <c r="AM10" s="7"/>
      <c r="AN10" s="496"/>
      <c r="AO10" s="496"/>
      <c r="AP10" s="496"/>
      <c r="AQ10" s="496"/>
      <c r="AR10" s="496"/>
      <c r="AS10" s="496"/>
      <c r="AV10" s="441"/>
      <c r="AW10" s="441"/>
      <c r="AX10" s="339"/>
      <c r="AY10" s="339"/>
      <c r="AZ10" s="339"/>
      <c r="BA10" s="382"/>
      <c r="BB10" s="382"/>
      <c r="BC10" s="382"/>
      <c r="BD10" s="382"/>
      <c r="BE10" s="382"/>
      <c r="BF10" s="382"/>
      <c r="BG10" s="382"/>
      <c r="BH10" s="382"/>
      <c r="BI10" s="427"/>
      <c r="BJ10" s="427"/>
      <c r="BK10" s="427"/>
      <c r="BL10" s="339"/>
      <c r="BM10" s="339"/>
      <c r="BN10" s="339"/>
      <c r="BO10" s="339"/>
      <c r="BP10" s="339"/>
      <c r="BQ10" s="339"/>
      <c r="BR10" s="339"/>
    </row>
    <row r="11" spans="3:70" ht="30" customHeight="1" thickBot="1" x14ac:dyDescent="0.25">
      <c r="C11" s="493" t="s">
        <v>15</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5"/>
      <c r="AM11" s="7"/>
      <c r="AN11" s="496"/>
      <c r="AO11" s="496"/>
      <c r="AP11" s="496"/>
      <c r="AQ11" s="496"/>
      <c r="AR11" s="496"/>
      <c r="AS11" s="496"/>
      <c r="AV11" s="441"/>
      <c r="AW11" s="497"/>
      <c r="AX11" s="497"/>
      <c r="AY11" s="497"/>
      <c r="AZ11" s="497"/>
      <c r="BA11" s="339" t="s">
        <v>12</v>
      </c>
      <c r="BB11" s="339"/>
      <c r="BC11" s="339"/>
      <c r="BD11" s="339"/>
      <c r="BE11" s="339"/>
      <c r="BF11" s="339"/>
      <c r="BG11" s="339"/>
      <c r="BH11" s="339"/>
      <c r="BI11" s="339"/>
      <c r="BJ11" s="339"/>
      <c r="BK11" s="339"/>
      <c r="BL11" s="339"/>
      <c r="BM11" s="339"/>
      <c r="BN11" s="339"/>
      <c r="BO11" s="339"/>
      <c r="BP11" s="339"/>
      <c r="BQ11" s="339"/>
      <c r="BR11" s="339"/>
    </row>
    <row r="12" spans="3:70" ht="24.95" customHeight="1" thickBot="1" x14ac:dyDescent="0.25">
      <c r="C12" s="486" t="s">
        <v>16</v>
      </c>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8"/>
      <c r="AM12" s="7"/>
      <c r="AN12" s="489"/>
      <c r="AO12" s="489"/>
      <c r="AP12" s="489"/>
      <c r="AQ12" s="489"/>
      <c r="AR12" s="489"/>
      <c r="BE12" s="8"/>
    </row>
    <row r="13" spans="3:70" ht="20.100000000000001" customHeight="1" x14ac:dyDescent="0.2">
      <c r="C13" s="361" t="s">
        <v>17</v>
      </c>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3"/>
      <c r="AM13" s="485"/>
      <c r="AN13" s="485"/>
      <c r="AO13" s="485"/>
      <c r="AP13" s="485"/>
      <c r="AQ13" s="485"/>
      <c r="AR13" s="485"/>
      <c r="AS13" s="485"/>
      <c r="AT13" s="485"/>
      <c r="AU13" s="485"/>
      <c r="AV13" s="485"/>
      <c r="AW13" s="485"/>
      <c r="AX13" s="485"/>
      <c r="AY13" s="485"/>
      <c r="AZ13" s="485"/>
      <c r="BA13" s="485"/>
      <c r="BB13" s="485"/>
      <c r="BC13" s="485"/>
      <c r="BD13" s="485"/>
      <c r="BE13" s="485"/>
      <c r="BF13" s="485"/>
      <c r="BG13" s="485"/>
      <c r="BH13" s="485"/>
      <c r="BI13" s="485"/>
      <c r="BJ13" s="485"/>
      <c r="BK13" s="485"/>
      <c r="BL13" s="485"/>
      <c r="BM13" s="485"/>
      <c r="BN13" s="485"/>
      <c r="BO13" s="485"/>
      <c r="BP13" s="485"/>
      <c r="BQ13" s="485"/>
      <c r="BR13" s="485"/>
    </row>
    <row r="14" spans="3:70" ht="20.100000000000001" customHeight="1" x14ac:dyDescent="0.2">
      <c r="C14" s="412" t="s">
        <v>18</v>
      </c>
      <c r="D14" s="397"/>
      <c r="E14" s="397"/>
      <c r="F14" s="397"/>
      <c r="G14" s="397"/>
      <c r="H14" s="397"/>
      <c r="I14" s="397"/>
      <c r="J14" s="397"/>
      <c r="K14" s="397"/>
      <c r="L14" s="397"/>
      <c r="M14" s="397"/>
      <c r="N14" s="397"/>
      <c r="O14" s="397"/>
      <c r="P14" s="397"/>
      <c r="Q14" s="397"/>
      <c r="R14" s="490"/>
      <c r="S14" s="491" t="s">
        <v>19</v>
      </c>
      <c r="T14" s="491"/>
      <c r="U14" s="491"/>
      <c r="V14" s="491"/>
      <c r="W14" s="491"/>
      <c r="X14" s="491"/>
      <c r="Y14" s="491"/>
      <c r="Z14" s="491"/>
      <c r="AA14" s="491"/>
      <c r="AB14" s="491"/>
      <c r="AC14" s="491"/>
      <c r="AD14" s="491"/>
      <c r="AE14" s="491"/>
      <c r="AF14" s="491"/>
      <c r="AG14" s="491"/>
      <c r="AH14" s="492"/>
      <c r="AM14" s="322"/>
      <c r="AN14" s="322"/>
      <c r="AO14" s="322"/>
      <c r="AP14" s="322"/>
      <c r="AQ14" s="322"/>
      <c r="AR14" s="322"/>
      <c r="AS14" s="322"/>
      <c r="AT14" s="322"/>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2"/>
    </row>
    <row r="15" spans="3:70" ht="20.100000000000001" customHeight="1" x14ac:dyDescent="0.2">
      <c r="C15" s="480" t="s">
        <v>20</v>
      </c>
      <c r="D15" s="481"/>
      <c r="E15" s="481"/>
      <c r="F15" s="481"/>
      <c r="G15" s="481"/>
      <c r="H15" s="481"/>
      <c r="I15" s="481"/>
      <c r="J15" s="481"/>
      <c r="K15" s="481"/>
      <c r="L15" s="481"/>
      <c r="M15" s="481"/>
      <c r="N15" s="481"/>
      <c r="O15" s="481"/>
      <c r="P15" s="414" t="s">
        <v>21</v>
      </c>
      <c r="Q15" s="414"/>
      <c r="R15" s="482"/>
      <c r="S15" s="480" t="s">
        <v>20</v>
      </c>
      <c r="T15" s="481"/>
      <c r="U15" s="481"/>
      <c r="V15" s="481"/>
      <c r="W15" s="481"/>
      <c r="X15" s="481"/>
      <c r="Y15" s="481"/>
      <c r="Z15" s="481"/>
      <c r="AA15" s="481"/>
      <c r="AB15" s="481"/>
      <c r="AC15" s="481"/>
      <c r="AD15" s="481"/>
      <c r="AE15" s="481"/>
      <c r="AF15" s="414" t="s">
        <v>21</v>
      </c>
      <c r="AG15" s="414"/>
      <c r="AH15" s="482"/>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row>
    <row r="16" spans="3:70" ht="20.100000000000001" customHeight="1" x14ac:dyDescent="0.2">
      <c r="C16" s="484" t="s">
        <v>22</v>
      </c>
      <c r="D16" s="449"/>
      <c r="E16" s="449"/>
      <c r="F16" s="449"/>
      <c r="G16" s="449"/>
      <c r="H16" s="449"/>
      <c r="I16" s="449"/>
      <c r="J16" s="449"/>
      <c r="K16" s="449"/>
      <c r="L16" s="449"/>
      <c r="M16" s="449"/>
      <c r="N16" s="449"/>
      <c r="O16" s="449"/>
      <c r="P16" s="391"/>
      <c r="Q16" s="391"/>
      <c r="R16" s="483"/>
      <c r="S16" s="484" t="s">
        <v>23</v>
      </c>
      <c r="T16" s="449"/>
      <c r="U16" s="449"/>
      <c r="V16" s="449"/>
      <c r="W16" s="449"/>
      <c r="X16" s="449"/>
      <c r="Y16" s="449"/>
      <c r="Z16" s="449"/>
      <c r="AA16" s="449"/>
      <c r="AB16" s="449"/>
      <c r="AC16" s="449"/>
      <c r="AD16" s="449"/>
      <c r="AE16" s="449"/>
      <c r="AF16" s="391"/>
      <c r="AG16" s="391"/>
      <c r="AH16" s="483"/>
      <c r="AM16" s="485"/>
      <c r="AN16" s="485"/>
      <c r="AO16" s="485"/>
      <c r="AP16" s="485"/>
      <c r="AQ16" s="485"/>
      <c r="AR16" s="485"/>
      <c r="AS16" s="485"/>
      <c r="AT16" s="485"/>
      <c r="AU16" s="485"/>
      <c r="AV16" s="485"/>
      <c r="AW16" s="485"/>
      <c r="AX16" s="485"/>
      <c r="AY16" s="485"/>
      <c r="AZ16" s="485"/>
      <c r="BA16" s="485"/>
      <c r="BB16" s="485"/>
      <c r="BC16" s="485"/>
      <c r="BD16" s="485"/>
      <c r="BE16" s="485"/>
      <c r="BF16" s="485"/>
      <c r="BG16" s="485"/>
      <c r="BH16" s="485"/>
      <c r="BI16" s="485"/>
      <c r="BJ16" s="485"/>
      <c r="BK16" s="485"/>
      <c r="BL16" s="485"/>
      <c r="BM16" s="485"/>
      <c r="BN16" s="485"/>
      <c r="BO16" s="485"/>
      <c r="BP16" s="485"/>
      <c r="BQ16" s="485"/>
      <c r="BR16" s="485"/>
    </row>
    <row r="17" spans="3:70" ht="20.100000000000001" customHeight="1" thickBot="1" x14ac:dyDescent="0.25">
      <c r="C17" s="472" t="s">
        <v>24</v>
      </c>
      <c r="D17" s="473"/>
      <c r="E17" s="473"/>
      <c r="F17" s="473"/>
      <c r="G17" s="473"/>
      <c r="H17" s="473"/>
      <c r="I17" s="473"/>
      <c r="J17" s="473"/>
      <c r="K17" s="473"/>
      <c r="L17" s="473"/>
      <c r="M17" s="473"/>
      <c r="N17" s="473"/>
      <c r="O17" s="473"/>
      <c r="P17" s="473"/>
      <c r="Q17" s="473"/>
      <c r="R17" s="474"/>
      <c r="S17" s="472" t="s">
        <v>25</v>
      </c>
      <c r="T17" s="473"/>
      <c r="U17" s="473"/>
      <c r="V17" s="473"/>
      <c r="W17" s="473"/>
      <c r="X17" s="473"/>
      <c r="Y17" s="473"/>
      <c r="Z17" s="473"/>
      <c r="AA17" s="473"/>
      <c r="AB17" s="473"/>
      <c r="AC17" s="473"/>
      <c r="AD17" s="473"/>
      <c r="AE17" s="473"/>
      <c r="AF17" s="473"/>
      <c r="AG17" s="473"/>
      <c r="AH17" s="474"/>
      <c r="AM17" s="322"/>
      <c r="AN17" s="322"/>
      <c r="AO17" s="322"/>
      <c r="AP17" s="322"/>
      <c r="AQ17" s="322"/>
      <c r="AR17" s="322"/>
      <c r="AS17" s="322"/>
      <c r="AT17" s="322"/>
      <c r="AU17" s="322"/>
      <c r="AV17" s="322"/>
      <c r="AW17" s="322"/>
      <c r="AX17" s="322"/>
      <c r="AY17" s="322"/>
      <c r="AZ17" s="322"/>
      <c r="BA17" s="322"/>
      <c r="BB17" s="322"/>
      <c r="BC17" s="475"/>
      <c r="BD17" s="475"/>
      <c r="BE17" s="475"/>
      <c r="BF17" s="475"/>
      <c r="BG17" s="475"/>
      <c r="BH17" s="475"/>
      <c r="BI17" s="475"/>
      <c r="BJ17" s="475"/>
      <c r="BK17" s="475"/>
      <c r="BL17" s="475"/>
      <c r="BM17" s="475"/>
      <c r="BN17" s="475"/>
      <c r="BO17" s="475"/>
      <c r="BP17" s="475"/>
      <c r="BQ17" s="475"/>
      <c r="BR17" s="475"/>
    </row>
    <row r="18" spans="3:70" ht="20.100000000000001" customHeight="1" x14ac:dyDescent="0.2">
      <c r="C18" s="476" t="s">
        <v>26</v>
      </c>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8"/>
      <c r="AC18" s="478"/>
      <c r="AD18" s="478"/>
      <c r="AE18" s="478"/>
      <c r="AF18" s="478"/>
      <c r="AG18" s="477"/>
      <c r="AH18" s="479"/>
      <c r="AM18" s="449"/>
      <c r="AN18" s="449"/>
      <c r="AO18" s="449"/>
      <c r="AP18" s="449"/>
      <c r="AQ18" s="449"/>
      <c r="AR18" s="449"/>
      <c r="AS18" s="449"/>
      <c r="AT18" s="449"/>
      <c r="AU18" s="449"/>
      <c r="AV18" s="449"/>
      <c r="AW18" s="449"/>
      <c r="AX18" s="449"/>
      <c r="AY18" s="449"/>
      <c r="AZ18" s="391"/>
      <c r="BA18" s="391"/>
      <c r="BB18" s="391"/>
      <c r="BC18" s="449"/>
      <c r="BD18" s="449"/>
      <c r="BE18" s="449"/>
      <c r="BF18" s="449"/>
      <c r="BG18" s="449"/>
      <c r="BH18" s="449"/>
      <c r="BI18" s="449"/>
      <c r="BJ18" s="449"/>
      <c r="BK18" s="449"/>
      <c r="BL18" s="449"/>
      <c r="BM18" s="449"/>
      <c r="BN18" s="449"/>
      <c r="BO18" s="449"/>
      <c r="BP18" s="391"/>
      <c r="BQ18" s="391"/>
      <c r="BR18" s="391"/>
    </row>
    <row r="19" spans="3:70" ht="20.100000000000001" customHeight="1" x14ac:dyDescent="0.2">
      <c r="C19" s="9"/>
      <c r="D19" s="10"/>
      <c r="E19" s="10"/>
      <c r="F19" s="10"/>
      <c r="G19" s="10"/>
      <c r="H19" s="11"/>
      <c r="I19" s="457" t="s">
        <v>27</v>
      </c>
      <c r="J19" s="457"/>
      <c r="K19" s="457"/>
      <c r="L19" s="457"/>
      <c r="M19" s="457" t="s">
        <v>28</v>
      </c>
      <c r="N19" s="457"/>
      <c r="O19" s="457"/>
      <c r="P19" s="457"/>
      <c r="Q19" s="458"/>
      <c r="R19" s="348"/>
      <c r="S19" s="348"/>
      <c r="T19" s="348"/>
      <c r="U19" s="348"/>
      <c r="V19" s="459"/>
      <c r="W19" s="460" t="s">
        <v>27</v>
      </c>
      <c r="X19" s="460"/>
      <c r="Y19" s="460"/>
      <c r="Z19" s="460"/>
      <c r="AA19" s="461" t="s">
        <v>28</v>
      </c>
      <c r="AB19" s="461"/>
      <c r="AC19" s="461"/>
      <c r="AD19" s="461"/>
      <c r="AE19" s="462" t="s">
        <v>29</v>
      </c>
      <c r="AF19" s="463"/>
      <c r="AG19" s="466" t="s">
        <v>30</v>
      </c>
      <c r="AH19" s="467"/>
      <c r="AM19" s="449"/>
      <c r="AN19" s="449"/>
      <c r="AO19" s="449"/>
      <c r="AP19" s="449"/>
      <c r="AQ19" s="449"/>
      <c r="AR19" s="449"/>
      <c r="AS19" s="449"/>
      <c r="AT19" s="449"/>
      <c r="AU19" s="449"/>
      <c r="AV19" s="449"/>
      <c r="AW19" s="449"/>
      <c r="AX19" s="449"/>
      <c r="AY19" s="449"/>
      <c r="AZ19" s="391"/>
      <c r="BA19" s="391"/>
      <c r="BB19" s="391"/>
      <c r="BC19" s="449"/>
      <c r="BD19" s="449"/>
      <c r="BE19" s="449"/>
      <c r="BF19" s="449"/>
      <c r="BG19" s="449"/>
      <c r="BH19" s="449"/>
      <c r="BI19" s="449"/>
      <c r="BJ19" s="449"/>
      <c r="BK19" s="449"/>
      <c r="BL19" s="449"/>
      <c r="BM19" s="449"/>
      <c r="BN19" s="449"/>
      <c r="BO19" s="449"/>
      <c r="BP19" s="391"/>
      <c r="BQ19" s="391"/>
      <c r="BR19" s="391"/>
    </row>
    <row r="20" spans="3:70" ht="30" customHeight="1" x14ac:dyDescent="0.2">
      <c r="C20" s="450" t="s">
        <v>31</v>
      </c>
      <c r="D20" s="451"/>
      <c r="E20" s="451"/>
      <c r="F20" s="451"/>
      <c r="G20" s="451"/>
      <c r="H20" s="452"/>
      <c r="I20" s="445" t="s">
        <v>32</v>
      </c>
      <c r="J20" s="446"/>
      <c r="K20" s="446"/>
      <c r="L20" s="446"/>
      <c r="M20" s="445" t="s">
        <v>32</v>
      </c>
      <c r="N20" s="446"/>
      <c r="O20" s="446"/>
      <c r="P20" s="446"/>
      <c r="Q20" s="453" t="s">
        <v>33</v>
      </c>
      <c r="R20" s="454"/>
      <c r="S20" s="454"/>
      <c r="T20" s="454"/>
      <c r="U20" s="454"/>
      <c r="V20" s="455"/>
      <c r="W20" s="447" t="s">
        <v>34</v>
      </c>
      <c r="X20" s="448"/>
      <c r="Y20" s="448"/>
      <c r="Z20" s="448"/>
      <c r="AA20" s="447" t="s">
        <v>34</v>
      </c>
      <c r="AB20" s="448"/>
      <c r="AC20" s="448"/>
      <c r="AD20" s="448"/>
      <c r="AE20" s="462"/>
      <c r="AF20" s="463"/>
      <c r="AG20" s="468"/>
      <c r="AH20" s="469"/>
      <c r="AM20" s="456"/>
      <c r="AN20" s="456"/>
      <c r="AO20" s="456"/>
      <c r="AP20" s="456"/>
      <c r="AQ20" s="456"/>
      <c r="AR20" s="456"/>
      <c r="AS20" s="456"/>
      <c r="AT20" s="456"/>
      <c r="AU20" s="456"/>
      <c r="AV20" s="456"/>
      <c r="AW20" s="456"/>
      <c r="AX20" s="456"/>
      <c r="AY20" s="456"/>
      <c r="AZ20" s="456"/>
      <c r="BA20" s="456"/>
      <c r="BB20" s="456"/>
      <c r="BC20" s="456"/>
      <c r="BD20" s="456"/>
      <c r="BE20" s="456"/>
      <c r="BF20" s="456"/>
      <c r="BG20" s="456"/>
      <c r="BH20" s="456"/>
      <c r="BI20" s="456"/>
      <c r="BJ20" s="456"/>
      <c r="BK20" s="456"/>
      <c r="BL20" s="456"/>
      <c r="BM20" s="456"/>
      <c r="BN20" s="456"/>
      <c r="BO20" s="456"/>
      <c r="BP20" s="456"/>
      <c r="BQ20" s="456"/>
      <c r="BR20" s="456"/>
    </row>
    <row r="21" spans="3:70" ht="30" customHeight="1" thickBot="1" x14ac:dyDescent="0.25">
      <c r="C21" s="12"/>
      <c r="D21" s="442" t="s">
        <v>35</v>
      </c>
      <c r="E21" s="443"/>
      <c r="F21" s="443"/>
      <c r="G21" s="443"/>
      <c r="H21" s="444"/>
      <c r="I21" s="445" t="s">
        <v>32</v>
      </c>
      <c r="J21" s="446"/>
      <c r="K21" s="446"/>
      <c r="L21" s="446"/>
      <c r="M21" s="445" t="s">
        <v>32</v>
      </c>
      <c r="N21" s="446"/>
      <c r="O21" s="446"/>
      <c r="P21" s="446"/>
      <c r="Q21" s="13"/>
      <c r="R21" s="442" t="s">
        <v>36</v>
      </c>
      <c r="S21" s="443"/>
      <c r="T21" s="443"/>
      <c r="U21" s="443"/>
      <c r="V21" s="444"/>
      <c r="W21" s="447" t="s">
        <v>34</v>
      </c>
      <c r="X21" s="448"/>
      <c r="Y21" s="448"/>
      <c r="Z21" s="448"/>
      <c r="AA21" s="447" t="s">
        <v>34</v>
      </c>
      <c r="AB21" s="448"/>
      <c r="AC21" s="448"/>
      <c r="AD21" s="448"/>
      <c r="AE21" s="464"/>
      <c r="AF21" s="465"/>
      <c r="AG21" s="470"/>
      <c r="AH21" s="471"/>
      <c r="AM21" s="434"/>
      <c r="AN21" s="434"/>
      <c r="AO21" s="434"/>
      <c r="AP21" s="434"/>
      <c r="AQ21" s="434"/>
      <c r="AR21" s="434"/>
      <c r="AS21" s="434"/>
      <c r="AT21" s="434"/>
      <c r="AU21" s="434"/>
      <c r="AV21" s="434"/>
      <c r="AW21" s="434"/>
      <c r="AX21" s="434"/>
      <c r="AY21" s="434"/>
      <c r="AZ21" s="434"/>
      <c r="BA21" s="434"/>
      <c r="BB21" s="434"/>
      <c r="BC21" s="434"/>
      <c r="BD21" s="434"/>
      <c r="BE21" s="434"/>
      <c r="BF21" s="434"/>
      <c r="BG21" s="434"/>
      <c r="BH21" s="434"/>
      <c r="BI21" s="434"/>
      <c r="BJ21" s="434"/>
      <c r="BK21" s="434"/>
      <c r="BL21" s="434"/>
      <c r="BM21" s="434"/>
      <c r="BN21" s="434"/>
      <c r="BO21" s="434"/>
      <c r="BP21" s="434"/>
      <c r="BQ21" s="434"/>
      <c r="BR21" s="434"/>
    </row>
    <row r="22" spans="3:70" ht="24.95" customHeight="1" thickBot="1" x14ac:dyDescent="0.25">
      <c r="C22" s="435" t="s">
        <v>37</v>
      </c>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7"/>
      <c r="AM22" s="14"/>
      <c r="AN22" s="14"/>
      <c r="AO22" s="14"/>
      <c r="AP22" s="14"/>
      <c r="AQ22" s="14"/>
      <c r="AR22" s="14"/>
      <c r="AS22" s="438"/>
      <c r="AT22" s="438"/>
      <c r="AU22" s="438"/>
      <c r="AV22" s="438"/>
      <c r="AW22" s="438"/>
      <c r="AX22" s="438"/>
      <c r="AY22" s="438"/>
      <c r="AZ22" s="438"/>
      <c r="BA22" s="339"/>
      <c r="BB22" s="339"/>
      <c r="BC22" s="339"/>
      <c r="BD22" s="339"/>
      <c r="BE22" s="339"/>
      <c r="BF22" s="339"/>
      <c r="BG22" s="439"/>
      <c r="BH22" s="439"/>
      <c r="BI22" s="439"/>
      <c r="BJ22" s="439"/>
      <c r="BK22" s="440"/>
      <c r="BL22" s="440"/>
      <c r="BM22" s="440"/>
      <c r="BN22" s="440"/>
      <c r="BO22" s="441"/>
      <c r="BP22" s="441"/>
      <c r="BQ22" s="382"/>
      <c r="BR22" s="382"/>
    </row>
    <row r="23" spans="3:70" ht="20.100000000000001" customHeight="1" x14ac:dyDescent="0.2">
      <c r="C23" s="344" t="s">
        <v>38</v>
      </c>
      <c r="D23" s="345"/>
      <c r="E23" s="345"/>
      <c r="F23" s="345"/>
      <c r="G23" s="345"/>
      <c r="H23" s="345"/>
      <c r="I23" s="345"/>
      <c r="J23" s="345"/>
      <c r="K23" s="345"/>
      <c r="L23" s="345"/>
      <c r="M23" s="345"/>
      <c r="N23" s="345"/>
      <c r="O23" s="345"/>
      <c r="P23" s="345"/>
      <c r="Q23" s="345"/>
      <c r="R23" s="345"/>
      <c r="S23" s="345"/>
      <c r="T23" s="345"/>
      <c r="U23" s="345"/>
      <c r="V23" s="345"/>
      <c r="W23" s="345"/>
      <c r="X23" s="346"/>
      <c r="Y23" s="429" t="s">
        <v>39</v>
      </c>
      <c r="Z23" s="430"/>
      <c r="AA23" s="430"/>
      <c r="AB23" s="430"/>
      <c r="AC23" s="430"/>
      <c r="AD23" s="430"/>
      <c r="AE23" s="430"/>
      <c r="AF23" s="430"/>
      <c r="AG23" s="430"/>
      <c r="AH23" s="431"/>
      <c r="AM23" s="386"/>
      <c r="AN23" s="386"/>
      <c r="AO23" s="386"/>
      <c r="AP23" s="386"/>
      <c r="AQ23" s="386"/>
      <c r="AR23" s="386"/>
      <c r="AS23" s="428"/>
      <c r="AT23" s="428"/>
      <c r="AU23" s="428"/>
      <c r="AV23" s="428"/>
      <c r="AW23" s="428"/>
      <c r="AX23" s="428"/>
      <c r="AY23" s="428"/>
      <c r="AZ23" s="428"/>
      <c r="BA23" s="433"/>
      <c r="BB23" s="433"/>
      <c r="BC23" s="433"/>
      <c r="BD23" s="433"/>
      <c r="BE23" s="433"/>
      <c r="BF23" s="433"/>
      <c r="BG23" s="403"/>
      <c r="BH23" s="403"/>
      <c r="BI23" s="403"/>
      <c r="BJ23" s="403"/>
      <c r="BK23" s="403"/>
      <c r="BL23" s="403"/>
      <c r="BM23" s="403"/>
      <c r="BN23" s="403"/>
      <c r="BO23" s="441"/>
      <c r="BP23" s="441"/>
      <c r="BQ23" s="382"/>
      <c r="BR23" s="382"/>
    </row>
    <row r="24" spans="3:70" ht="20.100000000000001" customHeight="1" x14ac:dyDescent="0.2">
      <c r="C24" s="413" t="s">
        <v>40</v>
      </c>
      <c r="D24" s="414"/>
      <c r="E24" s="415"/>
      <c r="F24" s="418" t="s">
        <v>41</v>
      </c>
      <c r="G24" s="414"/>
      <c r="H24" s="419"/>
      <c r="I24" s="420"/>
      <c r="J24" s="421" t="s">
        <v>19</v>
      </c>
      <c r="K24" s="422"/>
      <c r="L24" s="422"/>
      <c r="M24" s="423"/>
      <c r="N24" s="413" t="s">
        <v>42</v>
      </c>
      <c r="O24" s="414"/>
      <c r="P24" s="415"/>
      <c r="Q24" s="426" t="s">
        <v>41</v>
      </c>
      <c r="R24" s="419"/>
      <c r="S24" s="419"/>
      <c r="T24" s="420"/>
      <c r="U24" s="421" t="s">
        <v>19</v>
      </c>
      <c r="V24" s="422"/>
      <c r="W24" s="422"/>
      <c r="X24" s="423"/>
      <c r="Y24" s="354"/>
      <c r="Z24" s="309"/>
      <c r="AA24" s="309"/>
      <c r="AB24" s="309"/>
      <c r="AC24" s="309"/>
      <c r="AD24" s="309"/>
      <c r="AE24" s="309"/>
      <c r="AF24" s="309"/>
      <c r="AG24" s="309"/>
      <c r="AH24" s="432"/>
      <c r="AN24" s="427"/>
      <c r="AO24" s="427"/>
      <c r="AP24" s="427"/>
      <c r="AQ24" s="427"/>
      <c r="AR24" s="427"/>
      <c r="AS24" s="428"/>
      <c r="AT24" s="428"/>
      <c r="AU24" s="428"/>
      <c r="AV24" s="428"/>
      <c r="AW24" s="428"/>
      <c r="AX24" s="428"/>
      <c r="AY24" s="428"/>
      <c r="AZ24" s="428"/>
      <c r="BB24" s="427"/>
      <c r="BC24" s="427"/>
      <c r="BD24" s="427"/>
      <c r="BE24" s="427"/>
      <c r="BF24" s="427"/>
      <c r="BG24" s="403"/>
      <c r="BH24" s="403"/>
      <c r="BI24" s="403"/>
      <c r="BJ24" s="403"/>
      <c r="BK24" s="403"/>
      <c r="BL24" s="403"/>
      <c r="BM24" s="403"/>
      <c r="BN24" s="403"/>
      <c r="BO24" s="441"/>
      <c r="BP24" s="441"/>
      <c r="BQ24" s="382"/>
      <c r="BR24" s="382"/>
    </row>
    <row r="25" spans="3:70" ht="20.100000000000001" customHeight="1" x14ac:dyDescent="0.2">
      <c r="C25" s="416"/>
      <c r="D25" s="391"/>
      <c r="E25" s="391"/>
      <c r="F25" s="404" t="s">
        <v>43</v>
      </c>
      <c r="G25" s="405"/>
      <c r="H25" s="404" t="s">
        <v>44</v>
      </c>
      <c r="I25" s="405"/>
      <c r="J25" s="404" t="s">
        <v>43</v>
      </c>
      <c r="K25" s="405"/>
      <c r="L25" s="404" t="s">
        <v>44</v>
      </c>
      <c r="M25" s="405"/>
      <c r="N25" s="416"/>
      <c r="O25" s="391"/>
      <c r="P25" s="424"/>
      <c r="Q25" s="408" t="s">
        <v>45</v>
      </c>
      <c r="R25" s="409"/>
      <c r="S25" s="404" t="s">
        <v>44</v>
      </c>
      <c r="T25" s="405"/>
      <c r="U25" s="408" t="s">
        <v>46</v>
      </c>
      <c r="V25" s="409"/>
      <c r="W25" s="404" t="s">
        <v>44</v>
      </c>
      <c r="X25" s="405"/>
      <c r="Y25" s="412" t="s">
        <v>47</v>
      </c>
      <c r="Z25" s="397"/>
      <c r="AA25" s="397"/>
      <c r="AB25" s="398"/>
      <c r="AC25" s="396" t="s">
        <v>48</v>
      </c>
      <c r="AD25" s="397"/>
      <c r="AE25" s="398"/>
      <c r="AF25" s="399" t="s">
        <v>49</v>
      </c>
      <c r="AG25" s="400"/>
      <c r="AH25" s="401"/>
      <c r="AM25" s="402"/>
      <c r="AN25" s="402"/>
      <c r="AO25" s="402"/>
      <c r="AP25" s="402"/>
      <c r="AQ25" s="402"/>
      <c r="AR25" s="402"/>
      <c r="AS25" s="402"/>
      <c r="AT25" s="402"/>
      <c r="AU25" s="402"/>
      <c r="AV25" s="402"/>
      <c r="AW25" s="402"/>
      <c r="AX25" s="402"/>
      <c r="AY25" s="402"/>
      <c r="AZ25" s="402"/>
      <c r="BA25" s="402"/>
      <c r="BB25" s="402"/>
      <c r="BC25" s="402"/>
      <c r="BD25" s="402"/>
      <c r="BE25" s="402"/>
      <c r="BF25" s="402"/>
      <c r="BG25" s="402"/>
      <c r="BH25" s="402"/>
      <c r="BI25" s="402"/>
      <c r="BJ25" s="402"/>
      <c r="BK25" s="402"/>
      <c r="BL25" s="402"/>
      <c r="BM25" s="402"/>
      <c r="BN25" s="402"/>
      <c r="BO25" s="402"/>
      <c r="BP25" s="402"/>
      <c r="BQ25" s="402"/>
      <c r="BR25" s="402"/>
    </row>
    <row r="26" spans="3:70" ht="20.100000000000001" customHeight="1" x14ac:dyDescent="0.2">
      <c r="C26" s="417"/>
      <c r="D26" s="411"/>
      <c r="E26" s="411"/>
      <c r="F26" s="406"/>
      <c r="G26" s="407"/>
      <c r="H26" s="406"/>
      <c r="I26" s="407"/>
      <c r="J26" s="406"/>
      <c r="K26" s="407"/>
      <c r="L26" s="406"/>
      <c r="M26" s="407"/>
      <c r="N26" s="417"/>
      <c r="O26" s="411"/>
      <c r="P26" s="425"/>
      <c r="Q26" s="410"/>
      <c r="R26" s="411"/>
      <c r="S26" s="406"/>
      <c r="T26" s="407"/>
      <c r="U26" s="410"/>
      <c r="V26" s="411"/>
      <c r="W26" s="406"/>
      <c r="X26" s="407"/>
      <c r="Y26" s="15"/>
      <c r="Z26" s="16"/>
      <c r="AA26" s="16"/>
      <c r="AB26" s="16"/>
      <c r="AC26" s="392" t="s">
        <v>32</v>
      </c>
      <c r="AD26" s="393"/>
      <c r="AE26" s="394"/>
      <c r="AF26" s="392" t="s">
        <v>32</v>
      </c>
      <c r="AG26" s="393"/>
      <c r="AH26" s="395"/>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22"/>
      <c r="BJ26" s="322"/>
      <c r="BK26" s="322"/>
      <c r="BL26" s="322"/>
      <c r="BM26" s="322"/>
      <c r="BN26" s="322"/>
      <c r="BO26" s="322"/>
      <c r="BP26" s="322"/>
      <c r="BQ26" s="322"/>
      <c r="BR26" s="322"/>
    </row>
    <row r="27" spans="3:70" ht="20.100000000000001" customHeight="1" x14ac:dyDescent="0.2">
      <c r="C27" s="17"/>
      <c r="D27" s="18"/>
      <c r="E27" s="18"/>
      <c r="F27" s="19"/>
      <c r="G27" s="20"/>
      <c r="H27" s="18"/>
      <c r="I27" s="18"/>
      <c r="J27" s="21"/>
      <c r="K27" s="20"/>
      <c r="L27" s="18"/>
      <c r="M27" s="22"/>
      <c r="N27" s="17"/>
      <c r="O27" s="18"/>
      <c r="P27" s="18"/>
      <c r="Q27" s="21"/>
      <c r="R27" s="23"/>
      <c r="S27" s="18"/>
      <c r="T27" s="18"/>
      <c r="U27" s="21"/>
      <c r="V27" s="23"/>
      <c r="W27" s="18"/>
      <c r="X27" s="22"/>
      <c r="Y27" s="15"/>
      <c r="Z27" s="16"/>
      <c r="AA27" s="16"/>
      <c r="AB27" s="16"/>
      <c r="AC27" s="392" t="s">
        <v>32</v>
      </c>
      <c r="AD27" s="393"/>
      <c r="AE27" s="394"/>
      <c r="AF27" s="392" t="s">
        <v>32</v>
      </c>
      <c r="AG27" s="393"/>
      <c r="AH27" s="395"/>
      <c r="AM27" s="391"/>
      <c r="AN27" s="391"/>
      <c r="AO27" s="391"/>
      <c r="AP27" s="391"/>
      <c r="AQ27" s="391"/>
      <c r="AR27" s="391"/>
      <c r="AS27" s="391"/>
      <c r="AT27" s="391"/>
      <c r="AU27" s="391"/>
      <c r="AV27" s="391"/>
      <c r="AW27" s="391"/>
      <c r="AX27" s="391"/>
      <c r="AY27" s="391"/>
      <c r="AZ27" s="391"/>
      <c r="BA27" s="391"/>
      <c r="BB27" s="391"/>
      <c r="BC27" s="391"/>
      <c r="BD27" s="391"/>
      <c r="BE27" s="391"/>
      <c r="BF27" s="391"/>
      <c r="BG27" s="391"/>
      <c r="BH27" s="391"/>
      <c r="BI27" s="322"/>
      <c r="BJ27" s="322"/>
      <c r="BK27" s="322"/>
      <c r="BL27" s="322"/>
      <c r="BM27" s="322"/>
      <c r="BN27" s="322"/>
      <c r="BO27" s="322"/>
      <c r="BP27" s="322"/>
      <c r="BQ27" s="322"/>
      <c r="BR27" s="322"/>
    </row>
    <row r="28" spans="3:70" ht="20.100000000000001" customHeight="1" x14ac:dyDescent="0.2">
      <c r="C28" s="24"/>
      <c r="D28" s="25"/>
      <c r="E28" s="25"/>
      <c r="F28" s="26"/>
      <c r="G28" s="27"/>
      <c r="H28" s="25"/>
      <c r="I28" s="25"/>
      <c r="J28" s="26"/>
      <c r="K28" s="27"/>
      <c r="L28" s="25"/>
      <c r="M28" s="28"/>
      <c r="N28" s="24"/>
      <c r="O28" s="25"/>
      <c r="P28" s="25"/>
      <c r="Q28" s="26"/>
      <c r="R28" s="27"/>
      <c r="S28" s="25"/>
      <c r="T28" s="25"/>
      <c r="U28" s="26"/>
      <c r="V28" s="27"/>
      <c r="W28" s="25"/>
      <c r="X28" s="28"/>
      <c r="Y28" s="15"/>
      <c r="Z28" s="16"/>
      <c r="AA28" s="16"/>
      <c r="AB28" s="16"/>
      <c r="AC28" s="392" t="s">
        <v>32</v>
      </c>
      <c r="AD28" s="393"/>
      <c r="AE28" s="394"/>
      <c r="AF28" s="392" t="s">
        <v>32</v>
      </c>
      <c r="AG28" s="393"/>
      <c r="AH28" s="395"/>
      <c r="AM28" s="391"/>
      <c r="AN28" s="391"/>
      <c r="AO28" s="391"/>
      <c r="AP28" s="391"/>
      <c r="AQ28" s="391"/>
      <c r="AR28" s="391"/>
      <c r="AS28" s="391"/>
      <c r="AT28" s="391"/>
      <c r="AU28" s="391"/>
      <c r="AV28" s="391"/>
      <c r="AW28" s="391"/>
      <c r="AX28" s="391"/>
      <c r="AY28" s="391"/>
      <c r="AZ28" s="391"/>
      <c r="BA28" s="391"/>
      <c r="BB28" s="391"/>
      <c r="BC28" s="391"/>
      <c r="BD28" s="391"/>
      <c r="BE28" s="391"/>
      <c r="BF28" s="391"/>
      <c r="BG28" s="391"/>
      <c r="BH28" s="391"/>
      <c r="BI28" s="322"/>
      <c r="BJ28" s="322"/>
      <c r="BK28" s="322"/>
      <c r="BL28" s="322"/>
      <c r="BM28" s="322"/>
      <c r="BN28" s="322"/>
      <c r="BO28" s="322"/>
      <c r="BP28" s="386"/>
      <c r="BQ28" s="386"/>
      <c r="BR28" s="386"/>
    </row>
    <row r="29" spans="3:70" ht="20.100000000000001" customHeight="1" thickBot="1" x14ac:dyDescent="0.25">
      <c r="C29" s="29"/>
      <c r="D29" s="30"/>
      <c r="E29" s="30"/>
      <c r="F29" s="31"/>
      <c r="G29" s="32"/>
      <c r="H29" s="30"/>
      <c r="I29" s="30"/>
      <c r="J29" s="31"/>
      <c r="K29" s="32"/>
      <c r="L29" s="30"/>
      <c r="M29" s="33"/>
      <c r="N29" s="29"/>
      <c r="O29" s="30"/>
      <c r="P29" s="30"/>
      <c r="Q29" s="31"/>
      <c r="R29" s="32"/>
      <c r="S29" s="30"/>
      <c r="T29" s="30"/>
      <c r="U29" s="31"/>
      <c r="V29" s="32"/>
      <c r="W29" s="30"/>
      <c r="X29" s="33"/>
      <c r="Y29" s="34"/>
      <c r="Z29" s="35"/>
      <c r="AA29" s="35"/>
      <c r="AB29" s="35"/>
      <c r="AC29" s="387" t="s">
        <v>32</v>
      </c>
      <c r="AD29" s="388"/>
      <c r="AE29" s="389"/>
      <c r="AF29" s="387" t="s">
        <v>32</v>
      </c>
      <c r="AG29" s="388"/>
      <c r="AH29" s="390"/>
      <c r="AM29" s="391"/>
      <c r="AN29" s="391"/>
      <c r="AO29" s="391"/>
      <c r="AP29" s="391"/>
      <c r="AQ29" s="391"/>
      <c r="AR29" s="391"/>
      <c r="AS29" s="391"/>
      <c r="AT29" s="391"/>
      <c r="AU29" s="391"/>
      <c r="AV29" s="391"/>
      <c r="AW29" s="391"/>
      <c r="AX29" s="391"/>
      <c r="AY29" s="391"/>
      <c r="AZ29" s="391"/>
      <c r="BA29" s="391"/>
      <c r="BB29" s="391"/>
      <c r="BC29" s="391"/>
      <c r="BD29" s="391"/>
      <c r="BE29" s="391"/>
      <c r="BF29" s="391"/>
      <c r="BG29" s="391"/>
      <c r="BH29" s="391"/>
      <c r="BI29" s="7"/>
      <c r="BJ29" s="7"/>
      <c r="BK29" s="7"/>
      <c r="BL29" s="7"/>
      <c r="BM29" s="382"/>
      <c r="BN29" s="382"/>
      <c r="BO29" s="382"/>
      <c r="BP29" s="382"/>
      <c r="BQ29" s="382"/>
      <c r="BR29" s="382"/>
    </row>
    <row r="30" spans="3:70" ht="11.25" customHeight="1" x14ac:dyDescent="0.2">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382"/>
      <c r="BN30" s="382"/>
      <c r="BO30" s="382"/>
      <c r="BP30" s="382"/>
      <c r="BQ30" s="382"/>
      <c r="BR30" s="382"/>
    </row>
    <row r="31" spans="3:70" ht="9" customHeight="1" thickBot="1" x14ac:dyDescent="0.25">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8"/>
      <c r="AD31" s="38"/>
      <c r="AE31" s="38"/>
      <c r="AF31" s="38"/>
      <c r="AG31" s="38"/>
      <c r="AH31" s="38"/>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382"/>
      <c r="BN31" s="382"/>
      <c r="BO31" s="382"/>
      <c r="BP31" s="382"/>
      <c r="BQ31" s="382"/>
      <c r="BR31" s="382"/>
    </row>
    <row r="32" spans="3:70" ht="20.100000000000001" customHeight="1" thickBot="1" x14ac:dyDescent="0.25">
      <c r="C32" s="383" t="s">
        <v>50</v>
      </c>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5"/>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382"/>
      <c r="BN32" s="382"/>
      <c r="BO32" s="382"/>
      <c r="BP32" s="382"/>
      <c r="BQ32" s="382"/>
      <c r="BR32" s="382"/>
    </row>
    <row r="33" spans="3:34" ht="20.100000000000001" customHeight="1" x14ac:dyDescent="0.2">
      <c r="C33" s="361" t="s">
        <v>51</v>
      </c>
      <c r="D33" s="362"/>
      <c r="E33" s="362"/>
      <c r="F33" s="362"/>
      <c r="G33" s="362"/>
      <c r="H33" s="362"/>
      <c r="I33" s="362"/>
      <c r="J33" s="362"/>
      <c r="K33" s="362"/>
      <c r="L33" s="362"/>
      <c r="M33" s="362"/>
      <c r="N33" s="362"/>
      <c r="O33" s="362"/>
      <c r="P33" s="362"/>
      <c r="Q33" s="362"/>
      <c r="R33" s="363"/>
      <c r="S33" s="361" t="s">
        <v>52</v>
      </c>
      <c r="T33" s="362"/>
      <c r="U33" s="362"/>
      <c r="V33" s="362"/>
      <c r="W33" s="362"/>
      <c r="X33" s="362"/>
      <c r="Y33" s="362"/>
      <c r="Z33" s="362"/>
      <c r="AA33" s="362"/>
      <c r="AB33" s="362"/>
      <c r="AC33" s="362"/>
      <c r="AD33" s="362"/>
      <c r="AE33" s="362"/>
      <c r="AF33" s="362"/>
      <c r="AG33" s="362"/>
      <c r="AH33" s="363"/>
    </row>
    <row r="34" spans="3:34" ht="20.100000000000001" customHeight="1" x14ac:dyDescent="0.2">
      <c r="C34" s="351" t="s">
        <v>53</v>
      </c>
      <c r="D34" s="319"/>
      <c r="E34" s="373"/>
      <c r="F34" s="318" t="s">
        <v>54</v>
      </c>
      <c r="G34" s="319"/>
      <c r="H34" s="319"/>
      <c r="I34" s="373"/>
      <c r="J34" s="376" t="s">
        <v>55</v>
      </c>
      <c r="K34" s="318" t="s">
        <v>56</v>
      </c>
      <c r="L34" s="319"/>
      <c r="M34" s="319"/>
      <c r="N34" s="373"/>
      <c r="O34" s="318" t="s">
        <v>57</v>
      </c>
      <c r="P34" s="319"/>
      <c r="Q34" s="319"/>
      <c r="R34" s="379"/>
      <c r="S34" s="351" t="s">
        <v>58</v>
      </c>
      <c r="T34" s="319"/>
      <c r="U34" s="319"/>
      <c r="V34" s="320"/>
      <c r="W34" s="326" t="s">
        <v>54</v>
      </c>
      <c r="X34" s="319"/>
      <c r="Y34" s="319"/>
      <c r="Z34" s="373"/>
      <c r="AA34" s="365" t="s">
        <v>59</v>
      </c>
      <c r="AB34" s="366"/>
      <c r="AC34" s="366"/>
      <c r="AD34" s="366"/>
      <c r="AE34" s="366"/>
      <c r="AF34" s="366"/>
      <c r="AG34" s="366"/>
      <c r="AH34" s="367"/>
    </row>
    <row r="35" spans="3:34" ht="15.75" customHeight="1" x14ac:dyDescent="0.2">
      <c r="C35" s="352"/>
      <c r="D35" s="322"/>
      <c r="E35" s="374"/>
      <c r="F35" s="364" t="s">
        <v>60</v>
      </c>
      <c r="G35" s="364"/>
      <c r="H35" s="364" t="s">
        <v>61</v>
      </c>
      <c r="I35" s="364"/>
      <c r="J35" s="377"/>
      <c r="K35" s="321"/>
      <c r="L35" s="322"/>
      <c r="M35" s="322"/>
      <c r="N35" s="374"/>
      <c r="O35" s="321"/>
      <c r="P35" s="322"/>
      <c r="Q35" s="322"/>
      <c r="R35" s="380"/>
      <c r="S35" s="352"/>
      <c r="T35" s="322"/>
      <c r="U35" s="322"/>
      <c r="V35" s="322"/>
      <c r="W35" s="364" t="s">
        <v>60</v>
      </c>
      <c r="X35" s="364"/>
      <c r="Y35" s="364" t="s">
        <v>61</v>
      </c>
      <c r="Z35" s="364"/>
      <c r="AA35" s="365" t="s">
        <v>62</v>
      </c>
      <c r="AB35" s="366"/>
      <c r="AC35" s="366"/>
      <c r="AD35" s="366"/>
      <c r="AE35" s="365" t="s">
        <v>63</v>
      </c>
      <c r="AF35" s="366"/>
      <c r="AG35" s="366"/>
      <c r="AH35" s="367"/>
    </row>
    <row r="36" spans="3:34" ht="15" customHeight="1" x14ac:dyDescent="0.2">
      <c r="C36" s="354"/>
      <c r="D36" s="309"/>
      <c r="E36" s="375"/>
      <c r="F36" s="364"/>
      <c r="G36" s="364"/>
      <c r="H36" s="364"/>
      <c r="I36" s="364"/>
      <c r="J36" s="378"/>
      <c r="K36" s="299"/>
      <c r="L36" s="324"/>
      <c r="M36" s="324"/>
      <c r="N36" s="300"/>
      <c r="O36" s="299"/>
      <c r="P36" s="324"/>
      <c r="Q36" s="324"/>
      <c r="R36" s="381"/>
      <c r="S36" s="354"/>
      <c r="T36" s="309"/>
      <c r="U36" s="309"/>
      <c r="V36" s="309"/>
      <c r="W36" s="364"/>
      <c r="X36" s="364"/>
      <c r="Y36" s="364"/>
      <c r="Z36" s="364"/>
      <c r="AA36" s="368" t="s">
        <v>64</v>
      </c>
      <c r="AB36" s="369"/>
      <c r="AC36" s="370" t="s">
        <v>65</v>
      </c>
      <c r="AD36" s="371"/>
      <c r="AE36" s="368" t="s">
        <v>64</v>
      </c>
      <c r="AF36" s="369"/>
      <c r="AG36" s="370" t="s">
        <v>66</v>
      </c>
      <c r="AH36" s="372"/>
    </row>
    <row r="37" spans="3:34" ht="20.100000000000001" customHeight="1" x14ac:dyDescent="0.2">
      <c r="C37" s="351" t="s">
        <v>67</v>
      </c>
      <c r="D37" s="319"/>
      <c r="E37" s="320"/>
      <c r="F37" s="39"/>
      <c r="G37" s="40"/>
      <c r="H37" s="39"/>
      <c r="I37" s="40"/>
      <c r="J37" s="41"/>
      <c r="K37" s="42"/>
      <c r="L37" s="43"/>
      <c r="M37" s="43"/>
      <c r="N37" s="44"/>
      <c r="O37" s="42"/>
      <c r="P37" s="43"/>
      <c r="Q37" s="43"/>
      <c r="R37" s="45"/>
      <c r="S37" s="46"/>
      <c r="T37" s="47"/>
      <c r="U37" s="47"/>
      <c r="V37" s="48"/>
      <c r="W37" s="49"/>
      <c r="X37" s="48"/>
      <c r="Y37" s="49"/>
      <c r="Z37" s="48"/>
      <c r="AA37" s="42"/>
      <c r="AB37" s="50"/>
      <c r="AC37" s="43"/>
      <c r="AD37" s="44"/>
      <c r="AE37" s="42"/>
      <c r="AF37" s="50"/>
      <c r="AG37" s="43"/>
      <c r="AH37" s="45"/>
    </row>
    <row r="38" spans="3:34" ht="20.100000000000001" customHeight="1" x14ac:dyDescent="0.2">
      <c r="C38" s="352"/>
      <c r="D38" s="322"/>
      <c r="E38" s="323"/>
      <c r="F38" s="51"/>
      <c r="G38" s="52"/>
      <c r="H38" s="51"/>
      <c r="I38" s="52"/>
      <c r="J38" s="41"/>
      <c r="K38" s="42"/>
      <c r="L38" s="43"/>
      <c r="M38" s="43"/>
      <c r="N38" s="44"/>
      <c r="O38" s="42"/>
      <c r="P38" s="43"/>
      <c r="Q38" s="43"/>
      <c r="R38" s="45"/>
      <c r="S38" s="46"/>
      <c r="T38" s="47"/>
      <c r="U38" s="47"/>
      <c r="V38" s="48"/>
      <c r="W38" s="49"/>
      <c r="X38" s="48"/>
      <c r="Y38" s="49"/>
      <c r="Z38" s="48"/>
      <c r="AA38" s="42"/>
      <c r="AB38" s="50"/>
      <c r="AC38" s="43"/>
      <c r="AD38" s="44"/>
      <c r="AE38" s="42"/>
      <c r="AF38" s="50"/>
      <c r="AG38" s="43"/>
      <c r="AH38" s="45"/>
    </row>
    <row r="39" spans="3:34" ht="20.100000000000001" customHeight="1" x14ac:dyDescent="0.2">
      <c r="C39" s="353" t="s">
        <v>68</v>
      </c>
      <c r="D39" s="306"/>
      <c r="E39" s="307"/>
      <c r="F39" s="51"/>
      <c r="G39" s="52"/>
      <c r="H39" s="51"/>
      <c r="I39" s="52"/>
      <c r="J39" s="41"/>
      <c r="K39" s="42"/>
      <c r="L39" s="43"/>
      <c r="M39" s="43"/>
      <c r="N39" s="44"/>
      <c r="O39" s="42"/>
      <c r="P39" s="43"/>
      <c r="Q39" s="43"/>
      <c r="R39" s="45"/>
      <c r="S39" s="46"/>
      <c r="T39" s="47"/>
      <c r="U39" s="47"/>
      <c r="V39" s="48"/>
      <c r="W39" s="49"/>
      <c r="X39" s="48"/>
      <c r="Y39" s="49"/>
      <c r="Z39" s="48"/>
      <c r="AA39" s="42"/>
      <c r="AB39" s="50"/>
      <c r="AC39" s="43"/>
      <c r="AD39" s="44"/>
      <c r="AE39" s="42"/>
      <c r="AF39" s="50"/>
      <c r="AG39" s="43"/>
      <c r="AH39" s="45"/>
    </row>
    <row r="40" spans="3:34" ht="20.100000000000001" customHeight="1" x14ac:dyDescent="0.2">
      <c r="C40" s="354"/>
      <c r="D40" s="309"/>
      <c r="E40" s="310"/>
      <c r="F40" s="53"/>
      <c r="G40" s="54"/>
      <c r="H40" s="53"/>
      <c r="I40" s="54"/>
      <c r="J40" s="55"/>
      <c r="K40" s="42"/>
      <c r="L40" s="43"/>
      <c r="M40" s="43"/>
      <c r="N40" s="44"/>
      <c r="O40" s="42"/>
      <c r="P40" s="43"/>
      <c r="Q40" s="43"/>
      <c r="R40" s="45"/>
      <c r="S40" s="46"/>
      <c r="T40" s="47"/>
      <c r="U40" s="47"/>
      <c r="V40" s="48"/>
      <c r="W40" s="49"/>
      <c r="X40" s="48"/>
      <c r="Y40" s="49"/>
      <c r="Z40" s="48"/>
      <c r="AA40" s="42"/>
      <c r="AB40" s="50"/>
      <c r="AC40" s="43"/>
      <c r="AD40" s="44"/>
      <c r="AE40" s="42"/>
      <c r="AF40" s="50"/>
      <c r="AG40" s="43"/>
      <c r="AH40" s="45"/>
    </row>
    <row r="41" spans="3:34" ht="20.100000000000001" customHeight="1" x14ac:dyDescent="0.2">
      <c r="C41" s="351" t="s">
        <v>69</v>
      </c>
      <c r="D41" s="319"/>
      <c r="E41" s="319"/>
      <c r="F41" s="53"/>
      <c r="G41" s="54"/>
      <c r="H41" s="53"/>
      <c r="I41" s="56"/>
      <c r="J41" s="57"/>
      <c r="K41" s="58"/>
      <c r="L41" s="58"/>
      <c r="M41" s="58"/>
      <c r="N41" s="59"/>
      <c r="O41" s="60"/>
      <c r="P41" s="58"/>
      <c r="Q41" s="58"/>
      <c r="R41" s="61"/>
      <c r="S41" s="46"/>
      <c r="T41" s="47"/>
      <c r="U41" s="47"/>
      <c r="V41" s="48"/>
      <c r="W41" s="49"/>
      <c r="X41" s="48"/>
      <c r="Y41" s="49"/>
      <c r="Z41" s="48"/>
      <c r="AA41" s="42"/>
      <c r="AB41" s="50"/>
      <c r="AC41" s="43"/>
      <c r="AD41" s="44"/>
      <c r="AE41" s="42"/>
      <c r="AF41" s="50"/>
      <c r="AG41" s="43"/>
      <c r="AH41" s="45"/>
    </row>
    <row r="42" spans="3:34" ht="20.100000000000001" customHeight="1" x14ac:dyDescent="0.2">
      <c r="C42" s="352"/>
      <c r="D42" s="322"/>
      <c r="E42" s="322"/>
      <c r="F42" s="53"/>
      <c r="G42" s="54"/>
      <c r="H42" s="53"/>
      <c r="I42" s="54"/>
      <c r="J42" s="55"/>
      <c r="K42" s="62"/>
      <c r="L42" s="16"/>
      <c r="M42" s="16"/>
      <c r="N42" s="20"/>
      <c r="O42" s="16"/>
      <c r="P42" s="16"/>
      <c r="Q42" s="16"/>
      <c r="R42" s="63"/>
      <c r="S42" s="46"/>
      <c r="T42" s="47"/>
      <c r="U42" s="47"/>
      <c r="V42" s="48"/>
      <c r="W42" s="49"/>
      <c r="X42" s="48"/>
      <c r="Y42" s="49"/>
      <c r="Z42" s="48"/>
      <c r="AA42" s="42"/>
      <c r="AB42" s="50"/>
      <c r="AC42" s="43"/>
      <c r="AD42" s="44"/>
      <c r="AE42" s="42"/>
      <c r="AF42" s="50"/>
      <c r="AG42" s="43"/>
      <c r="AH42" s="45"/>
    </row>
    <row r="43" spans="3:34" ht="20.100000000000001" customHeight="1" thickBot="1" x14ac:dyDescent="0.25">
      <c r="C43" s="355" t="s">
        <v>70</v>
      </c>
      <c r="D43" s="356"/>
      <c r="E43" s="356"/>
      <c r="F43" s="356"/>
      <c r="G43" s="356"/>
      <c r="H43" s="356"/>
      <c r="I43" s="356"/>
      <c r="J43" s="357"/>
      <c r="K43" s="64"/>
      <c r="L43" s="65"/>
      <c r="M43" s="65"/>
      <c r="N43" s="66"/>
      <c r="O43" s="64"/>
      <c r="P43" s="65"/>
      <c r="Q43" s="65"/>
      <c r="R43" s="67"/>
      <c r="S43" s="358" t="s">
        <v>71</v>
      </c>
      <c r="T43" s="359"/>
      <c r="U43" s="359"/>
      <c r="V43" s="359"/>
      <c r="W43" s="359"/>
      <c r="X43" s="359"/>
      <c r="Y43" s="359"/>
      <c r="Z43" s="360"/>
      <c r="AA43" s="68"/>
      <c r="AB43" s="69"/>
      <c r="AC43" s="70"/>
      <c r="AD43" s="71"/>
      <c r="AE43" s="68"/>
      <c r="AF43" s="69"/>
      <c r="AG43" s="70"/>
      <c r="AH43" s="72"/>
    </row>
    <row r="44" spans="3:34" ht="20.100000000000001" customHeight="1" x14ac:dyDescent="0.2">
      <c r="C44" s="361" t="s">
        <v>72</v>
      </c>
      <c r="D44" s="362"/>
      <c r="E44" s="362"/>
      <c r="F44" s="362"/>
      <c r="G44" s="362"/>
      <c r="H44" s="362"/>
      <c r="I44" s="362"/>
      <c r="J44" s="362"/>
      <c r="K44" s="362"/>
      <c r="L44" s="362"/>
      <c r="M44" s="362"/>
      <c r="N44" s="362"/>
      <c r="O44" s="362"/>
      <c r="P44" s="362"/>
      <c r="Q44" s="362"/>
      <c r="R44" s="363"/>
      <c r="S44" s="344" t="s">
        <v>73</v>
      </c>
      <c r="T44" s="345"/>
      <c r="U44" s="345"/>
      <c r="V44" s="345"/>
      <c r="W44" s="345"/>
      <c r="X44" s="345"/>
      <c r="Y44" s="345"/>
      <c r="Z44" s="345"/>
      <c r="AA44" s="345"/>
      <c r="AB44" s="345"/>
      <c r="AC44" s="345"/>
      <c r="AD44" s="345"/>
      <c r="AE44" s="345"/>
      <c r="AF44" s="345"/>
      <c r="AG44" s="345"/>
      <c r="AH44" s="346"/>
    </row>
    <row r="45" spans="3:34" ht="20.100000000000001" customHeight="1" x14ac:dyDescent="0.2">
      <c r="C45" s="338"/>
      <c r="D45" s="339"/>
      <c r="E45" s="339"/>
      <c r="F45" s="339"/>
      <c r="G45" s="339"/>
      <c r="H45" s="339"/>
      <c r="I45" s="339"/>
      <c r="J45" s="339"/>
      <c r="K45" s="339"/>
      <c r="L45" s="339"/>
      <c r="M45" s="339"/>
      <c r="N45" s="339"/>
      <c r="O45" s="339"/>
      <c r="P45" s="339"/>
      <c r="Q45" s="339"/>
      <c r="R45" s="340"/>
      <c r="S45" s="338"/>
      <c r="T45" s="339"/>
      <c r="U45" s="339"/>
      <c r="V45" s="339"/>
      <c r="W45" s="339"/>
      <c r="X45" s="339"/>
      <c r="Y45" s="339"/>
      <c r="Z45" s="339"/>
      <c r="AA45" s="339"/>
      <c r="AB45" s="339"/>
      <c r="AC45" s="339"/>
      <c r="AD45" s="339"/>
      <c r="AE45" s="339"/>
      <c r="AF45" s="339"/>
      <c r="AG45" s="339"/>
      <c r="AH45" s="340"/>
    </row>
    <row r="46" spans="3:34" ht="20.100000000000001" customHeight="1" x14ac:dyDescent="0.2">
      <c r="C46" s="338"/>
      <c r="D46" s="339"/>
      <c r="E46" s="339"/>
      <c r="F46" s="339"/>
      <c r="G46" s="339"/>
      <c r="H46" s="339"/>
      <c r="I46" s="339"/>
      <c r="J46" s="339"/>
      <c r="K46" s="339"/>
      <c r="L46" s="339"/>
      <c r="M46" s="339"/>
      <c r="N46" s="339"/>
      <c r="O46" s="339"/>
      <c r="P46" s="339"/>
      <c r="Q46" s="339"/>
      <c r="R46" s="340"/>
      <c r="S46" s="338"/>
      <c r="T46" s="339"/>
      <c r="U46" s="339"/>
      <c r="V46" s="339"/>
      <c r="W46" s="339"/>
      <c r="X46" s="339"/>
      <c r="Y46" s="339"/>
      <c r="Z46" s="339"/>
      <c r="AA46" s="339"/>
      <c r="AB46" s="339"/>
      <c r="AC46" s="339"/>
      <c r="AD46" s="339"/>
      <c r="AE46" s="339"/>
      <c r="AF46" s="339"/>
      <c r="AG46" s="339"/>
      <c r="AH46" s="340"/>
    </row>
    <row r="47" spans="3:34" ht="20.100000000000001" customHeight="1" x14ac:dyDescent="0.2">
      <c r="C47" s="338"/>
      <c r="D47" s="339"/>
      <c r="E47" s="339"/>
      <c r="F47" s="339"/>
      <c r="G47" s="339"/>
      <c r="H47" s="339"/>
      <c r="I47" s="339"/>
      <c r="J47" s="339"/>
      <c r="K47" s="339"/>
      <c r="L47" s="339"/>
      <c r="M47" s="339"/>
      <c r="N47" s="339"/>
      <c r="O47" s="339"/>
      <c r="P47" s="339"/>
      <c r="Q47" s="339"/>
      <c r="R47" s="340"/>
      <c r="S47" s="338"/>
      <c r="T47" s="339"/>
      <c r="U47" s="339"/>
      <c r="V47" s="339"/>
      <c r="W47" s="339"/>
      <c r="X47" s="339"/>
      <c r="Y47" s="339"/>
      <c r="Z47" s="339"/>
      <c r="AA47" s="339"/>
      <c r="AB47" s="339"/>
      <c r="AC47" s="339"/>
      <c r="AD47" s="339"/>
      <c r="AE47" s="339"/>
      <c r="AF47" s="339"/>
      <c r="AG47" s="339"/>
      <c r="AH47" s="340"/>
    </row>
    <row r="48" spans="3:34" ht="20.100000000000001" customHeight="1" thickBot="1" x14ac:dyDescent="0.25">
      <c r="C48" s="341"/>
      <c r="D48" s="342"/>
      <c r="E48" s="342"/>
      <c r="F48" s="342"/>
      <c r="G48" s="342"/>
      <c r="H48" s="342"/>
      <c r="I48" s="342"/>
      <c r="J48" s="342"/>
      <c r="K48" s="342"/>
      <c r="L48" s="342"/>
      <c r="M48" s="342"/>
      <c r="N48" s="342"/>
      <c r="O48" s="342"/>
      <c r="P48" s="342"/>
      <c r="Q48" s="342"/>
      <c r="R48" s="343"/>
      <c r="S48" s="341"/>
      <c r="T48" s="342"/>
      <c r="U48" s="342"/>
      <c r="V48" s="342"/>
      <c r="W48" s="342"/>
      <c r="X48" s="342"/>
      <c r="Y48" s="342"/>
      <c r="Z48" s="342"/>
      <c r="AA48" s="342"/>
      <c r="AB48" s="342"/>
      <c r="AC48" s="342"/>
      <c r="AD48" s="342"/>
      <c r="AE48" s="342"/>
      <c r="AF48" s="342"/>
      <c r="AG48" s="342"/>
      <c r="AH48" s="343"/>
    </row>
    <row r="49" spans="3:34" ht="20.100000000000001" customHeight="1" x14ac:dyDescent="0.2">
      <c r="C49" s="344" t="s">
        <v>74</v>
      </c>
      <c r="D49" s="345"/>
      <c r="E49" s="345"/>
      <c r="F49" s="345"/>
      <c r="G49" s="345"/>
      <c r="H49" s="345"/>
      <c r="I49" s="345"/>
      <c r="J49" s="345"/>
      <c r="K49" s="345"/>
      <c r="L49" s="345"/>
      <c r="M49" s="345"/>
      <c r="N49" s="345"/>
      <c r="O49" s="345"/>
      <c r="P49" s="345"/>
      <c r="Q49" s="345"/>
      <c r="R49" s="346"/>
      <c r="S49" s="344" t="s">
        <v>75</v>
      </c>
      <c r="T49" s="345"/>
      <c r="U49" s="345"/>
      <c r="V49" s="345"/>
      <c r="W49" s="345"/>
      <c r="X49" s="345"/>
      <c r="Y49" s="345"/>
      <c r="Z49" s="345"/>
      <c r="AA49" s="345"/>
      <c r="AB49" s="345"/>
      <c r="AC49" s="345"/>
      <c r="AD49" s="345"/>
      <c r="AE49" s="345"/>
      <c r="AF49" s="345"/>
      <c r="AG49" s="345"/>
      <c r="AH49" s="346"/>
    </row>
    <row r="50" spans="3:34" ht="20.100000000000001" customHeight="1" x14ac:dyDescent="0.2">
      <c r="C50" s="73"/>
      <c r="D50" s="74"/>
      <c r="E50" s="74"/>
      <c r="F50" s="74"/>
      <c r="G50" s="74"/>
      <c r="H50" s="74"/>
      <c r="I50" s="74"/>
      <c r="J50" s="74"/>
      <c r="K50" s="74"/>
      <c r="L50" s="74"/>
      <c r="M50" s="74"/>
      <c r="N50" s="74"/>
      <c r="O50" s="74"/>
      <c r="P50" s="74"/>
      <c r="Q50" s="74"/>
      <c r="R50" s="75"/>
      <c r="S50" s="347"/>
      <c r="T50" s="348"/>
      <c r="U50" s="348"/>
      <c r="V50" s="348"/>
      <c r="W50" s="348"/>
      <c r="X50" s="348"/>
      <c r="Y50" s="348"/>
      <c r="Z50" s="348"/>
      <c r="AA50" s="348"/>
      <c r="AB50" s="348"/>
      <c r="AC50" s="348"/>
      <c r="AD50" s="348"/>
      <c r="AE50" s="348"/>
      <c r="AF50" s="348"/>
      <c r="AG50" s="348"/>
      <c r="AH50" s="349"/>
    </row>
    <row r="51" spans="3:34" ht="20.100000000000001" customHeight="1" x14ac:dyDescent="0.2">
      <c r="C51" s="76"/>
      <c r="D51" s="77"/>
      <c r="E51" s="77"/>
      <c r="F51" s="77"/>
      <c r="G51" s="77"/>
      <c r="H51" s="77"/>
      <c r="I51" s="77"/>
      <c r="J51" s="77"/>
      <c r="K51" s="77"/>
      <c r="L51" s="77"/>
      <c r="M51" s="77"/>
      <c r="N51" s="77"/>
      <c r="O51" s="77"/>
      <c r="P51" s="77"/>
      <c r="Q51" s="77"/>
      <c r="R51" s="78"/>
      <c r="S51" s="338"/>
      <c r="T51" s="339"/>
      <c r="U51" s="339"/>
      <c r="V51" s="339"/>
      <c r="W51" s="339"/>
      <c r="X51" s="339"/>
      <c r="Y51" s="339"/>
      <c r="Z51" s="339"/>
      <c r="AA51" s="339"/>
      <c r="AB51" s="339"/>
      <c r="AC51" s="339"/>
      <c r="AD51" s="339"/>
      <c r="AE51" s="339"/>
      <c r="AF51" s="339"/>
      <c r="AG51" s="339"/>
      <c r="AH51" s="340"/>
    </row>
    <row r="52" spans="3:34" ht="20.100000000000001" customHeight="1" x14ac:dyDescent="0.2">
      <c r="C52" s="76"/>
      <c r="D52" s="77"/>
      <c r="E52" s="77"/>
      <c r="F52" s="77"/>
      <c r="G52" s="77"/>
      <c r="H52" s="77"/>
      <c r="I52" s="77"/>
      <c r="J52" s="77"/>
      <c r="K52" s="77"/>
      <c r="L52" s="77"/>
      <c r="M52" s="77"/>
      <c r="N52" s="77"/>
      <c r="O52" s="77"/>
      <c r="P52" s="77"/>
      <c r="Q52" s="77"/>
      <c r="R52" s="78"/>
      <c r="S52" s="338"/>
      <c r="T52" s="339"/>
      <c r="U52" s="339"/>
      <c r="V52" s="339"/>
      <c r="W52" s="339"/>
      <c r="X52" s="339"/>
      <c r="Y52" s="339"/>
      <c r="Z52" s="339"/>
      <c r="AA52" s="339"/>
      <c r="AB52" s="339"/>
      <c r="AC52" s="339"/>
      <c r="AD52" s="339"/>
      <c r="AE52" s="339"/>
      <c r="AF52" s="339"/>
      <c r="AG52" s="339"/>
      <c r="AH52" s="340"/>
    </row>
    <row r="53" spans="3:34" ht="20.100000000000001" customHeight="1" thickBot="1" x14ac:dyDescent="0.25">
      <c r="C53" s="79"/>
      <c r="D53" s="80"/>
      <c r="E53" s="80"/>
      <c r="F53" s="80"/>
      <c r="G53" s="80"/>
      <c r="H53" s="80"/>
      <c r="I53" s="80"/>
      <c r="J53" s="80"/>
      <c r="K53" s="80"/>
      <c r="L53" s="80"/>
      <c r="M53" s="80"/>
      <c r="N53" s="80"/>
      <c r="O53" s="80"/>
      <c r="P53" s="80"/>
      <c r="Q53" s="80"/>
      <c r="R53" s="81"/>
      <c r="S53" s="341"/>
      <c r="T53" s="342"/>
      <c r="U53" s="342"/>
      <c r="V53" s="342"/>
      <c r="W53" s="342"/>
      <c r="X53" s="342"/>
      <c r="Y53" s="342"/>
      <c r="Z53" s="342"/>
      <c r="AA53" s="342"/>
      <c r="AB53" s="342"/>
      <c r="AC53" s="342"/>
      <c r="AD53" s="342"/>
      <c r="AE53" s="342"/>
      <c r="AF53" s="342"/>
      <c r="AG53" s="342"/>
      <c r="AH53" s="343"/>
    </row>
    <row r="54" spans="3:34" ht="8.25" customHeight="1" x14ac:dyDescent="0.2">
      <c r="C54" s="77"/>
      <c r="D54" s="77"/>
      <c r="E54" s="77"/>
      <c r="F54" s="77"/>
      <c r="G54" s="77"/>
      <c r="H54" s="77"/>
      <c r="I54" s="77"/>
      <c r="J54" s="77"/>
      <c r="K54" s="77"/>
      <c r="L54" s="77"/>
      <c r="M54" s="77"/>
      <c r="N54" s="77"/>
      <c r="O54" s="77"/>
      <c r="P54" s="77"/>
      <c r="Q54" s="77"/>
      <c r="R54" s="77"/>
      <c r="S54" s="82"/>
      <c r="T54" s="82"/>
      <c r="U54" s="82"/>
      <c r="V54" s="82"/>
      <c r="W54" s="82"/>
      <c r="X54" s="82"/>
      <c r="Y54" s="82"/>
      <c r="Z54" s="82"/>
      <c r="AA54" s="82"/>
      <c r="AB54" s="82"/>
      <c r="AC54" s="82"/>
      <c r="AD54" s="82"/>
      <c r="AE54" s="82"/>
      <c r="AF54" s="82"/>
      <c r="AG54" s="82"/>
      <c r="AH54" s="82"/>
    </row>
    <row r="55" spans="3:34" ht="20.100000000000001" customHeight="1" x14ac:dyDescent="0.2">
      <c r="C55" s="350" t="s">
        <v>76</v>
      </c>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row>
    <row r="56" spans="3:34" ht="20.100000000000001" customHeight="1" x14ac:dyDescent="0.2">
      <c r="C56" s="312" t="s">
        <v>77</v>
      </c>
      <c r="D56" s="313"/>
      <c r="E56" s="313"/>
      <c r="F56" s="313"/>
      <c r="G56" s="313"/>
      <c r="H56" s="313"/>
      <c r="I56" s="313"/>
      <c r="J56" s="313"/>
      <c r="K56" s="313"/>
      <c r="L56" s="313"/>
      <c r="M56" s="313"/>
      <c r="N56" s="313"/>
      <c r="O56" s="313"/>
      <c r="P56" s="313"/>
      <c r="Q56" s="313"/>
      <c r="R56" s="313"/>
      <c r="S56" s="313"/>
      <c r="T56" s="314"/>
      <c r="U56" s="315" t="s">
        <v>78</v>
      </c>
      <c r="V56" s="316"/>
      <c r="W56" s="316"/>
      <c r="X56" s="316"/>
      <c r="Y56" s="316"/>
      <c r="Z56" s="316"/>
      <c r="AA56" s="316"/>
      <c r="AB56" s="316"/>
      <c r="AC56" s="316"/>
      <c r="AD56" s="316"/>
      <c r="AE56" s="316"/>
      <c r="AF56" s="316"/>
      <c r="AG56" s="316"/>
      <c r="AH56" s="317"/>
    </row>
    <row r="57" spans="3:34" ht="20.100000000000001" customHeight="1" x14ac:dyDescent="0.2">
      <c r="C57" s="318" t="s">
        <v>79</v>
      </c>
      <c r="D57" s="319"/>
      <c r="E57" s="319"/>
      <c r="F57" s="320"/>
      <c r="G57" s="326" t="s">
        <v>80</v>
      </c>
      <c r="H57" s="326" t="s">
        <v>81</v>
      </c>
      <c r="I57" s="328" t="s">
        <v>82</v>
      </c>
      <c r="J57" s="329"/>
      <c r="K57" s="326" t="s">
        <v>48</v>
      </c>
      <c r="L57" s="319"/>
      <c r="M57" s="319"/>
      <c r="N57" s="319"/>
      <c r="O57" s="320"/>
      <c r="P57" s="334" t="s">
        <v>83</v>
      </c>
      <c r="Q57" s="335"/>
      <c r="R57" s="335"/>
      <c r="S57" s="335"/>
      <c r="T57" s="336"/>
      <c r="U57" s="299" t="s">
        <v>84</v>
      </c>
      <c r="V57" s="324"/>
      <c r="W57" s="324"/>
      <c r="X57" s="325"/>
      <c r="Y57" s="337" t="s">
        <v>85</v>
      </c>
      <c r="Z57" s="300"/>
      <c r="AA57" s="299" t="s">
        <v>86</v>
      </c>
      <c r="AB57" s="300"/>
      <c r="AC57" s="83"/>
      <c r="AD57" s="84" t="s">
        <v>87</v>
      </c>
      <c r="AE57" s="299" t="s">
        <v>88</v>
      </c>
      <c r="AF57" s="300"/>
      <c r="AG57" s="83"/>
      <c r="AH57" s="84" t="s">
        <v>87</v>
      </c>
    </row>
    <row r="58" spans="3:34" ht="20.100000000000001" customHeight="1" x14ac:dyDescent="0.2">
      <c r="C58" s="321"/>
      <c r="D58" s="322"/>
      <c r="E58" s="322"/>
      <c r="F58" s="323"/>
      <c r="G58" s="327"/>
      <c r="H58" s="327"/>
      <c r="I58" s="330"/>
      <c r="J58" s="331"/>
      <c r="K58" s="301" t="s">
        <v>89</v>
      </c>
      <c r="L58" s="301"/>
      <c r="M58" s="302" t="s">
        <v>90</v>
      </c>
      <c r="N58" s="303" t="s">
        <v>91</v>
      </c>
      <c r="O58" s="304"/>
      <c r="P58" s="301" t="s">
        <v>89</v>
      </c>
      <c r="Q58" s="301"/>
      <c r="R58" s="302" t="s">
        <v>90</v>
      </c>
      <c r="S58" s="303" t="s">
        <v>91</v>
      </c>
      <c r="T58" s="304"/>
      <c r="U58" s="305" t="s">
        <v>92</v>
      </c>
      <c r="V58" s="306"/>
      <c r="W58" s="306"/>
      <c r="X58" s="307"/>
      <c r="Y58" s="311" t="s">
        <v>85</v>
      </c>
      <c r="Z58" s="290"/>
      <c r="AA58" s="289" t="s">
        <v>86</v>
      </c>
      <c r="AB58" s="290"/>
      <c r="AC58" s="85"/>
      <c r="AD58" s="86" t="s">
        <v>87</v>
      </c>
      <c r="AE58" s="289" t="s">
        <v>88</v>
      </c>
      <c r="AF58" s="290"/>
      <c r="AG58" s="85"/>
      <c r="AH58" s="86" t="s">
        <v>87</v>
      </c>
    </row>
    <row r="59" spans="3:34" ht="20.100000000000001" customHeight="1" x14ac:dyDescent="0.2">
      <c r="C59" s="299"/>
      <c r="D59" s="324"/>
      <c r="E59" s="324"/>
      <c r="F59" s="325"/>
      <c r="G59" s="327"/>
      <c r="H59" s="327"/>
      <c r="I59" s="332"/>
      <c r="J59" s="333"/>
      <c r="K59" s="301"/>
      <c r="L59" s="301"/>
      <c r="M59" s="302"/>
      <c r="N59" s="304"/>
      <c r="O59" s="304"/>
      <c r="P59" s="301"/>
      <c r="Q59" s="301"/>
      <c r="R59" s="302"/>
      <c r="S59" s="304"/>
      <c r="T59" s="304"/>
      <c r="U59" s="308"/>
      <c r="V59" s="309"/>
      <c r="W59" s="309"/>
      <c r="X59" s="310"/>
      <c r="Y59" s="291" t="s">
        <v>93</v>
      </c>
      <c r="Z59" s="292"/>
      <c r="AA59" s="293" t="s">
        <v>86</v>
      </c>
      <c r="AB59" s="292"/>
      <c r="AC59" s="85"/>
      <c r="AD59" s="86" t="s">
        <v>87</v>
      </c>
      <c r="AE59" s="293" t="s">
        <v>88</v>
      </c>
      <c r="AF59" s="292"/>
      <c r="AG59" s="85"/>
      <c r="AH59" s="86" t="s">
        <v>87</v>
      </c>
    </row>
    <row r="60" spans="3:34" ht="20.100000000000001" customHeight="1" x14ac:dyDescent="0.2">
      <c r="C60" s="294"/>
      <c r="D60" s="295"/>
      <c r="E60" s="295"/>
      <c r="F60" s="296"/>
      <c r="G60" s="87"/>
      <c r="H60" s="87"/>
      <c r="I60" s="297" t="s">
        <v>94</v>
      </c>
      <c r="J60" s="298"/>
      <c r="K60" s="19"/>
      <c r="L60" s="88"/>
      <c r="M60" s="19"/>
      <c r="N60" s="19"/>
      <c r="O60" s="88"/>
      <c r="P60" s="19"/>
      <c r="Q60" s="88"/>
      <c r="R60" s="19"/>
      <c r="S60" s="19"/>
      <c r="T60" s="89"/>
      <c r="U60" s="90"/>
    </row>
    <row r="61" spans="3:34" ht="20.100000000000001" customHeight="1" x14ac:dyDescent="0.2">
      <c r="C61" s="91"/>
      <c r="D61" s="25"/>
      <c r="E61" s="25"/>
      <c r="F61" s="25"/>
      <c r="G61" s="92"/>
      <c r="H61" s="92"/>
      <c r="I61" s="25"/>
      <c r="J61" s="25"/>
      <c r="K61" s="26"/>
      <c r="L61" s="25"/>
      <c r="M61" s="26"/>
      <c r="N61" s="26"/>
      <c r="O61" s="25"/>
      <c r="P61" s="26"/>
      <c r="Q61" s="25"/>
      <c r="R61" s="26"/>
      <c r="S61" s="26"/>
      <c r="T61" s="27"/>
      <c r="U61" s="7"/>
    </row>
    <row r="62" spans="3:34" ht="20.100000000000001" customHeight="1" x14ac:dyDescent="0.2">
      <c r="C62" s="42"/>
      <c r="D62" s="43"/>
      <c r="E62" s="43"/>
      <c r="F62" s="43"/>
      <c r="G62" s="87"/>
      <c r="H62" s="87"/>
      <c r="I62" s="43"/>
      <c r="J62" s="43"/>
      <c r="K62" s="93"/>
      <c r="L62" s="43"/>
      <c r="M62" s="93"/>
      <c r="N62" s="93"/>
      <c r="O62" s="43"/>
      <c r="P62" s="93"/>
      <c r="Q62" s="43"/>
      <c r="R62" s="93"/>
      <c r="S62" s="93"/>
      <c r="T62" s="44"/>
      <c r="U62" s="7"/>
    </row>
    <row r="63" spans="3:34" ht="20.100000000000001" customHeight="1" x14ac:dyDescent="0.2">
      <c r="C63" s="94"/>
      <c r="D63" s="18"/>
      <c r="E63" s="18"/>
      <c r="F63" s="18"/>
      <c r="G63" s="87"/>
      <c r="H63" s="87"/>
      <c r="I63" s="18"/>
      <c r="J63" s="18"/>
      <c r="K63" s="21"/>
      <c r="L63" s="18"/>
      <c r="M63" s="21"/>
      <c r="N63" s="21"/>
      <c r="O63" s="18"/>
      <c r="P63" s="21"/>
      <c r="Q63" s="18"/>
      <c r="R63" s="21"/>
      <c r="S63" s="21"/>
      <c r="T63" s="23"/>
      <c r="U63" s="7"/>
    </row>
    <row r="64" spans="3:34" ht="12.75" customHeight="1" x14ac:dyDescent="0.2">
      <c r="C64" s="7"/>
      <c r="D64" s="7"/>
      <c r="E64" s="7"/>
      <c r="F64" s="7"/>
      <c r="G64" s="7"/>
      <c r="H64" s="7"/>
      <c r="I64" s="7"/>
      <c r="J64" s="7"/>
      <c r="K64" s="7"/>
      <c r="L64" s="7"/>
      <c r="M64" s="7"/>
      <c r="N64" s="7"/>
      <c r="O64" s="7"/>
      <c r="P64" s="7"/>
      <c r="Q64" s="7"/>
      <c r="R64" s="7"/>
      <c r="S64" s="7"/>
      <c r="T64" s="7"/>
      <c r="U64" s="7"/>
    </row>
    <row r="65" spans="3:69" ht="7.5" customHeight="1" x14ac:dyDescent="0.2">
      <c r="C65" s="7"/>
      <c r="D65" s="7"/>
      <c r="E65" s="7"/>
      <c r="F65" s="7"/>
      <c r="G65" s="7"/>
      <c r="H65" s="7"/>
      <c r="I65" s="7"/>
      <c r="J65" s="7"/>
      <c r="K65" s="7"/>
      <c r="L65" s="7"/>
      <c r="M65" s="7"/>
      <c r="N65" s="7"/>
      <c r="O65" s="7"/>
      <c r="P65" s="7"/>
      <c r="Q65" s="7"/>
      <c r="R65" s="7"/>
      <c r="S65" s="7"/>
      <c r="T65" s="7"/>
      <c r="U65" s="7"/>
    </row>
    <row r="66" spans="3:69" ht="20.100000000000001" customHeight="1" thickBot="1" x14ac:dyDescent="0.25">
      <c r="C66" s="8" t="s">
        <v>95</v>
      </c>
      <c r="D66" s="8"/>
      <c r="E66" s="8"/>
      <c r="F66" s="8"/>
      <c r="G66" s="8"/>
      <c r="H66" s="8"/>
      <c r="I66" s="8"/>
      <c r="J66" s="8"/>
      <c r="K66" s="8"/>
      <c r="L66" s="8"/>
      <c r="M66" s="8"/>
      <c r="N66" s="8"/>
      <c r="O66" s="8"/>
      <c r="P66" s="8"/>
      <c r="Q66" s="8"/>
      <c r="R66" s="8"/>
      <c r="S66" s="95"/>
      <c r="T66" s="95"/>
      <c r="U66" s="95"/>
      <c r="V66" s="82"/>
      <c r="W66" s="82"/>
      <c r="X66" s="82"/>
      <c r="Y66" s="82"/>
      <c r="Z66" s="82"/>
      <c r="AA66" s="82"/>
      <c r="AB66" s="82"/>
      <c r="AC66" s="82"/>
      <c r="AD66" s="82"/>
      <c r="AE66" s="82"/>
      <c r="AF66" s="82"/>
      <c r="AG66" s="82"/>
      <c r="AH66" s="82"/>
    </row>
    <row r="67" spans="3:69" ht="24" customHeight="1" x14ac:dyDescent="0.2">
      <c r="C67" s="283" t="s">
        <v>96</v>
      </c>
      <c r="D67" s="284"/>
      <c r="E67" s="284"/>
      <c r="F67" s="284"/>
      <c r="G67" s="284"/>
      <c r="H67" s="284"/>
      <c r="I67" s="284"/>
      <c r="J67" s="284"/>
      <c r="K67" s="284"/>
      <c r="L67" s="284"/>
      <c r="M67" s="284"/>
      <c r="N67" s="284"/>
      <c r="O67" s="284"/>
      <c r="P67" s="285"/>
      <c r="Q67" s="286" t="s">
        <v>97</v>
      </c>
      <c r="R67" s="284"/>
      <c r="S67" s="284"/>
      <c r="T67" s="284"/>
      <c r="U67" s="287"/>
    </row>
    <row r="68" spans="3:69" ht="24" customHeight="1" x14ac:dyDescent="0.2">
      <c r="C68" s="96"/>
      <c r="D68" s="97"/>
      <c r="E68" s="97"/>
      <c r="F68" s="97"/>
      <c r="G68" s="97"/>
      <c r="H68" s="98"/>
      <c r="I68" s="98"/>
      <c r="J68" s="98"/>
      <c r="K68" s="98"/>
      <c r="L68" s="98"/>
      <c r="M68" s="97"/>
      <c r="N68" s="99"/>
      <c r="O68" s="99"/>
      <c r="P68" s="100"/>
      <c r="Q68" s="101"/>
      <c r="R68" s="98"/>
      <c r="S68" s="98"/>
      <c r="T68" s="98"/>
      <c r="U68" s="102"/>
    </row>
    <row r="69" spans="3:69" ht="24" customHeight="1" x14ac:dyDescent="0.2">
      <c r="C69" s="96"/>
      <c r="D69" s="97"/>
      <c r="E69" s="97"/>
      <c r="F69" s="97"/>
      <c r="G69" s="97"/>
      <c r="H69" s="98"/>
      <c r="I69" s="98"/>
      <c r="J69" s="98"/>
      <c r="K69" s="98"/>
      <c r="L69" s="98"/>
      <c r="M69" s="98"/>
      <c r="N69" s="99"/>
      <c r="O69" s="99"/>
      <c r="P69" s="100"/>
      <c r="Q69" s="101"/>
      <c r="R69" s="98"/>
      <c r="S69" s="98"/>
      <c r="T69" s="98"/>
      <c r="U69" s="102"/>
    </row>
    <row r="70" spans="3:69" ht="24" customHeight="1" x14ac:dyDescent="0.2">
      <c r="C70" s="96"/>
      <c r="D70" s="97"/>
      <c r="E70" s="97"/>
      <c r="F70" s="97"/>
      <c r="G70" s="97"/>
      <c r="H70" s="98"/>
      <c r="I70" s="98"/>
      <c r="J70" s="98"/>
      <c r="K70" s="98"/>
      <c r="L70" s="98"/>
      <c r="M70" s="98"/>
      <c r="N70" s="99"/>
      <c r="O70" s="99"/>
      <c r="P70" s="100"/>
      <c r="Q70" s="101"/>
      <c r="R70" s="98"/>
      <c r="S70" s="98"/>
      <c r="T70" s="98"/>
      <c r="U70" s="102"/>
    </row>
    <row r="71" spans="3:69" ht="24" customHeight="1" x14ac:dyDescent="0.2">
      <c r="C71" s="96"/>
      <c r="D71" s="97"/>
      <c r="E71" s="97"/>
      <c r="F71" s="97"/>
      <c r="G71" s="97"/>
      <c r="H71" s="98"/>
      <c r="I71" s="98"/>
      <c r="J71" s="98"/>
      <c r="K71" s="98"/>
      <c r="L71" s="98"/>
      <c r="M71" s="98"/>
      <c r="N71" s="99"/>
      <c r="O71" s="99"/>
      <c r="P71" s="100"/>
      <c r="Q71" s="101"/>
      <c r="R71" s="98"/>
      <c r="S71" s="98"/>
      <c r="T71" s="98"/>
      <c r="U71" s="102"/>
    </row>
    <row r="72" spans="3:69" ht="24" customHeight="1" x14ac:dyDescent="0.2">
      <c r="C72" s="96"/>
      <c r="D72" s="97"/>
      <c r="E72" s="97"/>
      <c r="F72" s="97"/>
      <c r="G72" s="97"/>
      <c r="H72" s="98"/>
      <c r="I72" s="98"/>
      <c r="J72" s="98"/>
      <c r="K72" s="98"/>
      <c r="L72" s="98"/>
      <c r="M72" s="98"/>
      <c r="N72" s="99"/>
      <c r="O72" s="99"/>
      <c r="P72" s="100"/>
      <c r="Q72" s="101"/>
      <c r="R72" s="98"/>
      <c r="S72" s="98"/>
      <c r="T72" s="98"/>
      <c r="U72" s="102"/>
    </row>
    <row r="73" spans="3:69" ht="24" customHeight="1" x14ac:dyDescent="0.2">
      <c r="C73" s="96"/>
      <c r="D73" s="97"/>
      <c r="E73" s="97"/>
      <c r="F73" s="97"/>
      <c r="G73" s="97"/>
      <c r="H73" s="98"/>
      <c r="I73" s="98"/>
      <c r="J73" s="98"/>
      <c r="K73" s="98"/>
      <c r="L73" s="98"/>
      <c r="M73" s="98"/>
      <c r="N73" s="99"/>
      <c r="O73" s="99"/>
      <c r="P73" s="100"/>
      <c r="Q73" s="101"/>
      <c r="R73" s="98"/>
      <c r="S73" s="98"/>
      <c r="T73" s="98"/>
      <c r="U73" s="102"/>
      <c r="AL73" s="8"/>
      <c r="AM73" s="8"/>
      <c r="AN73" s="8"/>
      <c r="AO73" s="8"/>
      <c r="AP73" s="8"/>
      <c r="AQ73" s="8"/>
      <c r="AR73" s="8"/>
      <c r="AS73" s="8"/>
      <c r="AT73" s="8"/>
      <c r="AU73" s="8"/>
      <c r="AV73" s="8"/>
      <c r="AW73" s="8"/>
      <c r="AX73" s="8"/>
      <c r="AY73" s="8"/>
      <c r="AZ73" s="8"/>
      <c r="BA73" s="8"/>
      <c r="BB73" s="95"/>
      <c r="BC73" s="95"/>
      <c r="BD73" s="95"/>
      <c r="BE73" s="82"/>
      <c r="BF73" s="82"/>
      <c r="BG73" s="82"/>
      <c r="BH73" s="82"/>
      <c r="BI73" s="82"/>
      <c r="BJ73" s="82"/>
      <c r="BK73" s="82"/>
      <c r="BL73" s="82"/>
      <c r="BM73" s="82"/>
      <c r="BN73" s="82"/>
      <c r="BO73" s="82"/>
      <c r="BP73" s="82"/>
      <c r="BQ73" s="82"/>
    </row>
    <row r="74" spans="3:69" ht="24" customHeight="1" x14ac:dyDescent="0.2">
      <c r="C74" s="96"/>
      <c r="D74" s="97"/>
      <c r="E74" s="97"/>
      <c r="F74" s="97"/>
      <c r="G74" s="97"/>
      <c r="H74" s="98"/>
      <c r="I74" s="98"/>
      <c r="J74" s="98"/>
      <c r="K74" s="98"/>
      <c r="L74" s="98"/>
      <c r="M74" s="98"/>
      <c r="N74" s="99"/>
      <c r="O74" s="99"/>
      <c r="P74" s="100"/>
      <c r="Q74" s="101"/>
      <c r="R74" s="98"/>
      <c r="S74" s="98"/>
      <c r="T74" s="98"/>
      <c r="U74" s="102"/>
      <c r="AL74" s="288"/>
      <c r="AM74" s="288"/>
      <c r="AN74" s="288"/>
      <c r="AO74" s="288"/>
      <c r="AP74" s="288"/>
      <c r="AQ74" s="288"/>
      <c r="AR74" s="288"/>
      <c r="AS74" s="288"/>
      <c r="AT74" s="288"/>
      <c r="AU74" s="288"/>
      <c r="AV74" s="288"/>
      <c r="AW74" s="288"/>
      <c r="AX74" s="288"/>
      <c r="AY74" s="288"/>
      <c r="AZ74" s="288"/>
      <c r="BA74" s="288"/>
      <c r="BB74" s="288"/>
      <c r="BC74" s="288"/>
      <c r="BD74" s="288"/>
    </row>
    <row r="75" spans="3:69" ht="24" customHeight="1" x14ac:dyDescent="0.2">
      <c r="C75" s="96"/>
      <c r="D75" s="97"/>
      <c r="E75" s="97"/>
      <c r="F75" s="97"/>
      <c r="G75" s="97"/>
      <c r="H75" s="98"/>
      <c r="I75" s="98"/>
      <c r="J75" s="98"/>
      <c r="K75" s="98"/>
      <c r="L75" s="98"/>
      <c r="M75" s="98"/>
      <c r="N75" s="99"/>
      <c r="O75" s="99"/>
      <c r="P75" s="100"/>
      <c r="Q75" s="101"/>
      <c r="R75" s="98"/>
      <c r="S75" s="98"/>
      <c r="T75" s="98"/>
      <c r="U75" s="102"/>
      <c r="AL75" s="82"/>
      <c r="AM75" s="82"/>
      <c r="AN75" s="82"/>
      <c r="AO75" s="82"/>
      <c r="AP75" s="82"/>
      <c r="AQ75" s="82"/>
      <c r="AR75" s="82"/>
      <c r="AS75" s="82"/>
      <c r="AT75" s="82"/>
      <c r="AU75" s="82"/>
      <c r="AV75" s="82"/>
      <c r="AW75" s="77"/>
      <c r="AX75" s="77"/>
      <c r="AY75" s="77"/>
      <c r="AZ75" s="82"/>
      <c r="BA75" s="82"/>
      <c r="BB75" s="82"/>
      <c r="BC75" s="82"/>
      <c r="BD75" s="82"/>
    </row>
    <row r="76" spans="3:69" ht="24" customHeight="1" x14ac:dyDescent="0.2">
      <c r="C76" s="96"/>
      <c r="D76" s="97"/>
      <c r="E76" s="97"/>
      <c r="F76" s="97"/>
      <c r="G76" s="97"/>
      <c r="H76" s="98"/>
      <c r="I76" s="98"/>
      <c r="J76" s="98"/>
      <c r="K76" s="98"/>
      <c r="L76" s="98"/>
      <c r="M76" s="98"/>
      <c r="N76" s="99"/>
      <c r="O76" s="99"/>
      <c r="P76" s="100"/>
      <c r="Q76" s="101"/>
      <c r="R76" s="98"/>
      <c r="S76" s="98"/>
      <c r="T76" s="98"/>
      <c r="U76" s="102"/>
      <c r="AL76" s="82"/>
      <c r="AM76" s="82"/>
      <c r="AN76" s="82"/>
      <c r="AO76" s="82"/>
      <c r="AP76" s="82"/>
      <c r="AQ76" s="82"/>
      <c r="AR76" s="82"/>
      <c r="AS76" s="82"/>
      <c r="AT76" s="82"/>
      <c r="AU76" s="82"/>
      <c r="AV76" s="82"/>
      <c r="AW76" s="77"/>
      <c r="AX76" s="77"/>
      <c r="AY76" s="77"/>
      <c r="AZ76" s="82"/>
      <c r="BA76" s="82"/>
      <c r="BB76" s="82"/>
      <c r="BC76" s="82"/>
      <c r="BD76" s="82"/>
    </row>
    <row r="77" spans="3:69" ht="24" customHeight="1" x14ac:dyDescent="0.2">
      <c r="C77" s="96"/>
      <c r="D77" s="97"/>
      <c r="E77" s="97"/>
      <c r="F77" s="97"/>
      <c r="G77" s="97"/>
      <c r="H77" s="98"/>
      <c r="I77" s="98"/>
      <c r="J77" s="98"/>
      <c r="K77" s="98"/>
      <c r="L77" s="98"/>
      <c r="M77" s="98"/>
      <c r="N77" s="99"/>
      <c r="O77" s="99"/>
      <c r="P77" s="100"/>
      <c r="Q77" s="101"/>
      <c r="R77" s="98"/>
      <c r="S77" s="98"/>
      <c r="T77" s="98"/>
      <c r="U77" s="102"/>
      <c r="AL77" s="82"/>
      <c r="AM77" s="82"/>
      <c r="AN77" s="82"/>
      <c r="AO77" s="82"/>
      <c r="AP77" s="82"/>
      <c r="AQ77" s="82"/>
      <c r="AR77" s="82"/>
      <c r="AS77" s="82"/>
      <c r="AT77" s="82"/>
      <c r="AU77" s="82"/>
      <c r="AV77" s="82"/>
      <c r="AW77" s="77"/>
      <c r="AX77" s="77"/>
      <c r="AY77" s="77"/>
      <c r="AZ77" s="82"/>
      <c r="BA77" s="82"/>
      <c r="BB77" s="82"/>
      <c r="BC77" s="82"/>
      <c r="BD77" s="82"/>
    </row>
    <row r="78" spans="3:69" ht="24" customHeight="1" x14ac:dyDescent="0.2">
      <c r="C78" s="96"/>
      <c r="D78" s="97"/>
      <c r="E78" s="97"/>
      <c r="F78" s="97"/>
      <c r="G78" s="97"/>
      <c r="H78" s="98"/>
      <c r="I78" s="98"/>
      <c r="J78" s="98"/>
      <c r="K78" s="98"/>
      <c r="L78" s="98"/>
      <c r="M78" s="98"/>
      <c r="N78" s="99"/>
      <c r="O78" s="99"/>
      <c r="P78" s="100"/>
      <c r="Q78" s="101"/>
      <c r="R78" s="98"/>
      <c r="S78" s="98"/>
      <c r="T78" s="98"/>
      <c r="U78" s="102"/>
      <c r="AL78" s="82"/>
      <c r="AM78" s="82"/>
      <c r="AN78" s="82"/>
      <c r="AO78" s="82"/>
      <c r="AP78" s="82"/>
      <c r="AQ78" s="82"/>
      <c r="AR78" s="82"/>
      <c r="AS78" s="82"/>
      <c r="AT78" s="82"/>
      <c r="AU78" s="82"/>
      <c r="AV78" s="82"/>
      <c r="AW78" s="77"/>
      <c r="AX78" s="77"/>
      <c r="AY78" s="77"/>
      <c r="AZ78" s="82"/>
      <c r="BA78" s="82"/>
      <c r="BB78" s="82"/>
      <c r="BC78" s="82"/>
      <c r="BD78" s="82"/>
    </row>
    <row r="79" spans="3:69" ht="24" customHeight="1" x14ac:dyDescent="0.2">
      <c r="C79" s="96"/>
      <c r="D79" s="97"/>
      <c r="E79" s="97"/>
      <c r="F79" s="97"/>
      <c r="G79" s="97"/>
      <c r="H79" s="98"/>
      <c r="I79" s="98"/>
      <c r="J79" s="98"/>
      <c r="K79" s="98"/>
      <c r="L79" s="98"/>
      <c r="M79" s="98"/>
      <c r="N79" s="99"/>
      <c r="O79" s="99"/>
      <c r="P79" s="100"/>
      <c r="Q79" s="101"/>
      <c r="R79" s="98"/>
      <c r="S79" s="98"/>
      <c r="T79" s="98"/>
      <c r="U79" s="102"/>
      <c r="AL79" s="82"/>
      <c r="AM79" s="82"/>
      <c r="AN79" s="82"/>
      <c r="AO79" s="82"/>
      <c r="AP79" s="82"/>
      <c r="AQ79" s="82"/>
      <c r="AR79" s="82"/>
      <c r="AS79" s="82"/>
      <c r="AT79" s="82"/>
      <c r="AU79" s="82"/>
      <c r="AV79" s="82"/>
      <c r="AW79" s="77"/>
      <c r="AX79" s="77"/>
      <c r="AY79" s="77"/>
      <c r="AZ79" s="82"/>
      <c r="BA79" s="82"/>
      <c r="BB79" s="82"/>
      <c r="BC79" s="82"/>
      <c r="BD79" s="82"/>
    </row>
    <row r="80" spans="3:69" ht="24" customHeight="1" x14ac:dyDescent="0.2">
      <c r="C80" s="96"/>
      <c r="D80" s="97"/>
      <c r="E80" s="97"/>
      <c r="F80" s="97"/>
      <c r="G80" s="97"/>
      <c r="H80" s="98"/>
      <c r="I80" s="98"/>
      <c r="J80" s="98"/>
      <c r="K80" s="98"/>
      <c r="L80" s="98"/>
      <c r="M80" s="98"/>
      <c r="N80" s="99"/>
      <c r="O80" s="99"/>
      <c r="P80" s="100"/>
      <c r="Q80" s="101"/>
      <c r="R80" s="98"/>
      <c r="S80" s="98"/>
      <c r="T80" s="98"/>
      <c r="U80" s="102"/>
      <c r="AL80" s="82"/>
      <c r="AM80" s="82"/>
      <c r="AN80" s="82"/>
      <c r="AO80" s="82"/>
      <c r="AP80" s="82"/>
      <c r="AQ80" s="82"/>
      <c r="AR80" s="82"/>
      <c r="AS80" s="82"/>
      <c r="AT80" s="82"/>
      <c r="AU80" s="82"/>
      <c r="AV80" s="82"/>
      <c r="AW80" s="77"/>
      <c r="AX80" s="77"/>
      <c r="AY80" s="77"/>
      <c r="AZ80" s="82"/>
      <c r="BA80" s="82"/>
      <c r="BB80" s="82"/>
      <c r="BC80" s="82"/>
      <c r="BD80" s="82"/>
    </row>
    <row r="81" spans="3:60" ht="24" customHeight="1" x14ac:dyDescent="0.2">
      <c r="C81" s="96"/>
      <c r="D81" s="97"/>
      <c r="E81" s="97"/>
      <c r="F81" s="97"/>
      <c r="G81" s="97"/>
      <c r="H81" s="98"/>
      <c r="I81" s="98"/>
      <c r="J81" s="98"/>
      <c r="K81" s="98"/>
      <c r="L81" s="98"/>
      <c r="M81" s="98"/>
      <c r="N81" s="99"/>
      <c r="O81" s="99"/>
      <c r="P81" s="100"/>
      <c r="Q81" s="101"/>
      <c r="R81" s="98"/>
      <c r="S81" s="98"/>
      <c r="T81" s="98"/>
      <c r="U81" s="102"/>
      <c r="AL81" s="82"/>
      <c r="AM81" s="82"/>
      <c r="AN81" s="82"/>
      <c r="AO81" s="82"/>
      <c r="AP81" s="82"/>
      <c r="AQ81" s="82"/>
      <c r="AR81" s="82"/>
      <c r="AS81" s="82"/>
      <c r="AT81" s="82"/>
      <c r="AU81" s="82"/>
      <c r="AV81" s="82"/>
      <c r="AW81" s="77"/>
      <c r="AX81" s="77"/>
      <c r="AY81" s="77"/>
      <c r="AZ81" s="82"/>
      <c r="BA81" s="82"/>
      <c r="BB81" s="82"/>
      <c r="BC81" s="82"/>
      <c r="BD81" s="82"/>
    </row>
    <row r="82" spans="3:60" ht="24" customHeight="1" x14ac:dyDescent="0.2">
      <c r="C82" s="96"/>
      <c r="D82" s="97"/>
      <c r="E82" s="97"/>
      <c r="F82" s="97"/>
      <c r="G82" s="97"/>
      <c r="H82" s="98"/>
      <c r="I82" s="98"/>
      <c r="J82" s="98"/>
      <c r="K82" s="98"/>
      <c r="L82" s="98"/>
      <c r="M82" s="98"/>
      <c r="N82" s="99"/>
      <c r="O82" s="99"/>
      <c r="P82" s="100"/>
      <c r="Q82" s="101"/>
      <c r="R82" s="98"/>
      <c r="S82" s="98"/>
      <c r="T82" s="98"/>
      <c r="U82" s="102"/>
      <c r="AL82" s="82"/>
      <c r="AM82" s="82"/>
      <c r="AN82" s="82"/>
      <c r="AO82" s="82"/>
      <c r="AP82" s="82"/>
      <c r="AQ82" s="82"/>
      <c r="AR82" s="82"/>
      <c r="AS82" s="82"/>
      <c r="AT82" s="82"/>
      <c r="AU82" s="82"/>
      <c r="AV82" s="82"/>
      <c r="AW82" s="77"/>
      <c r="AX82" s="77"/>
      <c r="AY82" s="77"/>
      <c r="AZ82" s="82"/>
      <c r="BA82" s="82"/>
      <c r="BB82" s="82"/>
      <c r="BC82" s="82"/>
      <c r="BD82" s="82"/>
    </row>
    <row r="83" spans="3:60" ht="24" customHeight="1" x14ac:dyDescent="0.2">
      <c r="C83" s="96"/>
      <c r="D83" s="97"/>
      <c r="E83" s="97"/>
      <c r="F83" s="97"/>
      <c r="G83" s="97"/>
      <c r="H83" s="98"/>
      <c r="I83" s="98"/>
      <c r="J83" s="98"/>
      <c r="K83" s="98"/>
      <c r="L83" s="98"/>
      <c r="M83" s="98"/>
      <c r="N83" s="99"/>
      <c r="O83" s="99"/>
      <c r="P83" s="100"/>
      <c r="Q83" s="101"/>
      <c r="R83" s="98"/>
      <c r="S83" s="98"/>
      <c r="T83" s="98"/>
      <c r="U83" s="102"/>
      <c r="AL83" s="82"/>
      <c r="AM83" s="82"/>
      <c r="AN83" s="82"/>
      <c r="AO83" s="82"/>
      <c r="AP83" s="82"/>
      <c r="AQ83" s="82"/>
      <c r="AR83" s="82"/>
      <c r="AS83" s="82"/>
      <c r="AT83" s="82"/>
      <c r="AU83" s="82"/>
      <c r="AV83" s="82"/>
      <c r="AW83" s="77"/>
      <c r="AX83" s="77"/>
      <c r="AY83" s="77"/>
      <c r="AZ83" s="82"/>
      <c r="BA83" s="82"/>
      <c r="BB83" s="82"/>
      <c r="BC83" s="82"/>
      <c r="BD83" s="82"/>
    </row>
    <row r="84" spans="3:60" ht="24" customHeight="1" x14ac:dyDescent="0.2">
      <c r="C84" s="96"/>
      <c r="D84" s="97"/>
      <c r="E84" s="97"/>
      <c r="F84" s="97"/>
      <c r="G84" s="97"/>
      <c r="H84" s="98"/>
      <c r="I84" s="98"/>
      <c r="J84" s="98"/>
      <c r="K84" s="98"/>
      <c r="L84" s="98"/>
      <c r="M84" s="98"/>
      <c r="N84" s="99"/>
      <c r="O84" s="99"/>
      <c r="P84" s="100"/>
      <c r="Q84" s="101"/>
      <c r="R84" s="98"/>
      <c r="S84" s="98"/>
      <c r="T84" s="98"/>
      <c r="U84" s="102"/>
      <c r="AL84" s="82"/>
      <c r="AM84" s="82"/>
      <c r="AN84" s="82"/>
      <c r="AO84" s="82"/>
      <c r="AP84" s="82"/>
      <c r="AQ84" s="82"/>
      <c r="AR84" s="82"/>
      <c r="AS84" s="82"/>
      <c r="AT84" s="82"/>
      <c r="AU84" s="82"/>
      <c r="AV84" s="82"/>
      <c r="AW84" s="77"/>
      <c r="AX84" s="77"/>
      <c r="AY84" s="77"/>
      <c r="AZ84" s="82"/>
      <c r="BA84" s="82"/>
      <c r="BB84" s="82"/>
      <c r="BC84" s="82"/>
      <c r="BD84" s="82"/>
    </row>
    <row r="85" spans="3:60" ht="24" customHeight="1" x14ac:dyDescent="0.2">
      <c r="C85" s="96"/>
      <c r="D85" s="97"/>
      <c r="E85" s="97"/>
      <c r="F85" s="97"/>
      <c r="G85" s="97"/>
      <c r="H85" s="98"/>
      <c r="I85" s="98"/>
      <c r="J85" s="98"/>
      <c r="K85" s="98"/>
      <c r="L85" s="98"/>
      <c r="M85" s="98"/>
      <c r="N85" s="99"/>
      <c r="O85" s="99"/>
      <c r="P85" s="100"/>
      <c r="Q85" s="101"/>
      <c r="R85" s="98"/>
      <c r="S85" s="98"/>
      <c r="T85" s="98"/>
      <c r="U85" s="102"/>
      <c r="AL85" s="82"/>
      <c r="AM85" s="82"/>
      <c r="AN85" s="82"/>
      <c r="AO85" s="82"/>
      <c r="AP85" s="82"/>
      <c r="AQ85" s="82"/>
      <c r="AR85" s="82"/>
      <c r="AS85" s="82"/>
      <c r="AT85" s="82"/>
      <c r="AU85" s="82"/>
      <c r="AV85" s="82"/>
      <c r="AW85" s="77"/>
      <c r="AX85" s="77"/>
      <c r="AY85" s="77"/>
      <c r="AZ85" s="82"/>
      <c r="BA85" s="82"/>
      <c r="BB85" s="82"/>
      <c r="BC85" s="82"/>
      <c r="BD85" s="82"/>
    </row>
    <row r="86" spans="3:60" ht="24" customHeight="1" x14ac:dyDescent="0.2">
      <c r="C86" s="96"/>
      <c r="D86" s="97"/>
      <c r="E86" s="97"/>
      <c r="F86" s="97"/>
      <c r="G86" s="97"/>
      <c r="H86" s="98"/>
      <c r="I86" s="98"/>
      <c r="J86" s="98"/>
      <c r="K86" s="98"/>
      <c r="L86" s="98"/>
      <c r="M86" s="98"/>
      <c r="N86" s="99"/>
      <c r="O86" s="99"/>
      <c r="P86" s="100"/>
      <c r="Q86" s="101"/>
      <c r="R86" s="98"/>
      <c r="S86" s="98"/>
      <c r="T86" s="98"/>
      <c r="U86" s="102"/>
      <c r="AL86" s="82"/>
      <c r="AM86" s="82"/>
      <c r="AN86" s="82"/>
      <c r="AO86" s="82"/>
      <c r="AP86" s="82"/>
      <c r="AQ86" s="82"/>
      <c r="AR86" s="82"/>
      <c r="AS86" s="82"/>
      <c r="AT86" s="82"/>
      <c r="AU86" s="82"/>
      <c r="AV86" s="82"/>
      <c r="AW86" s="77"/>
      <c r="AX86" s="77"/>
      <c r="AY86" s="77"/>
      <c r="AZ86" s="82"/>
      <c r="BA86" s="82"/>
      <c r="BB86" s="82"/>
      <c r="BC86" s="82"/>
      <c r="BD86" s="82"/>
    </row>
    <row r="87" spans="3:60" ht="24" customHeight="1" thickBot="1" x14ac:dyDescent="0.25">
      <c r="C87" s="103"/>
      <c r="D87" s="104"/>
      <c r="E87" s="104"/>
      <c r="F87" s="104"/>
      <c r="G87" s="104"/>
      <c r="H87" s="105"/>
      <c r="I87" s="105"/>
      <c r="J87" s="105"/>
      <c r="K87" s="105"/>
      <c r="L87" s="105"/>
      <c r="M87" s="105"/>
      <c r="N87" s="104"/>
      <c r="O87" s="104"/>
      <c r="P87" s="106"/>
      <c r="Q87" s="107"/>
      <c r="R87" s="104"/>
      <c r="S87" s="104"/>
      <c r="T87" s="104"/>
      <c r="U87" s="108"/>
      <c r="AL87" s="82"/>
      <c r="AM87" s="82"/>
      <c r="AN87" s="82"/>
      <c r="AO87" s="82"/>
      <c r="AP87" s="82"/>
      <c r="AQ87" s="82"/>
      <c r="AR87" s="82"/>
      <c r="AS87" s="82"/>
      <c r="AT87" s="82"/>
      <c r="AU87" s="82"/>
      <c r="AV87" s="82"/>
      <c r="AW87" s="77"/>
      <c r="AX87" s="77"/>
      <c r="AY87" s="77"/>
      <c r="AZ87" s="82"/>
      <c r="BA87" s="82"/>
      <c r="BB87" s="82"/>
      <c r="BC87" s="82"/>
      <c r="BD87" s="82"/>
    </row>
    <row r="88" spans="3:60" ht="20.100000000000001" customHeight="1" x14ac:dyDescent="0.2">
      <c r="C88" s="77" t="s">
        <v>98</v>
      </c>
      <c r="D88" s="109"/>
      <c r="E88" s="109"/>
      <c r="F88" s="109"/>
      <c r="G88" s="109"/>
      <c r="H88" s="109"/>
      <c r="I88" s="109"/>
      <c r="J88" s="109"/>
      <c r="K88" s="110"/>
      <c r="L88" s="110"/>
      <c r="M88" s="110"/>
      <c r="N88" s="110"/>
      <c r="O88" s="110"/>
      <c r="P88" s="109"/>
      <c r="Q88" s="109"/>
      <c r="R88" s="109"/>
      <c r="S88" s="109"/>
      <c r="T88" s="77"/>
      <c r="U88" s="77"/>
      <c r="V88" s="77"/>
      <c r="W88" s="77"/>
      <c r="X88" s="77"/>
      <c r="Y88" s="82"/>
      <c r="AL88" s="82"/>
      <c r="AM88" s="82"/>
      <c r="AN88" s="82"/>
      <c r="AO88" s="82"/>
      <c r="AP88" s="82"/>
      <c r="AQ88" s="82"/>
      <c r="AR88" s="82"/>
      <c r="AS88" s="82"/>
      <c r="AT88" s="82"/>
      <c r="AU88" s="82"/>
      <c r="AV88" s="82"/>
      <c r="AW88" s="77"/>
      <c r="AX88" s="77"/>
      <c r="AY88" s="77"/>
      <c r="AZ88" s="82"/>
      <c r="BA88" s="82"/>
      <c r="BB88" s="82"/>
      <c r="BC88" s="82"/>
      <c r="BD88" s="82"/>
    </row>
    <row r="89" spans="3:60" ht="20.100000000000001" customHeight="1" x14ac:dyDescent="0.2">
      <c r="C89" s="77" t="s">
        <v>99</v>
      </c>
      <c r="D89" s="111"/>
      <c r="E89" s="111"/>
      <c r="F89" s="111"/>
      <c r="G89" s="111"/>
      <c r="H89" s="111"/>
      <c r="I89" s="111"/>
      <c r="J89" s="109"/>
      <c r="K89" s="109"/>
      <c r="L89" s="109"/>
      <c r="M89" s="109"/>
      <c r="N89" s="109"/>
      <c r="O89" s="109"/>
      <c r="P89" s="109"/>
      <c r="Q89" s="109"/>
      <c r="R89" s="109"/>
      <c r="S89" s="110"/>
      <c r="T89" s="82"/>
      <c r="U89" s="82"/>
      <c r="V89" s="82"/>
      <c r="W89" s="82"/>
      <c r="X89" s="77"/>
      <c r="Y89" s="82"/>
      <c r="AL89" s="82"/>
      <c r="AM89" s="82"/>
      <c r="AN89" s="82"/>
      <c r="AO89" s="82"/>
      <c r="AP89" s="82"/>
      <c r="AQ89" s="82"/>
      <c r="AR89" s="82"/>
      <c r="AS89" s="82"/>
      <c r="AT89" s="82"/>
      <c r="AU89" s="82"/>
      <c r="AV89" s="82"/>
      <c r="AW89" s="77"/>
      <c r="AX89" s="77"/>
      <c r="AY89" s="77"/>
      <c r="AZ89" s="82"/>
      <c r="BA89" s="82"/>
      <c r="BB89" s="82"/>
      <c r="BC89" s="82"/>
      <c r="BD89" s="82"/>
    </row>
    <row r="90" spans="3:60" ht="20.100000000000001" customHeight="1" x14ac:dyDescent="0.2">
      <c r="C90" s="77" t="s">
        <v>100</v>
      </c>
      <c r="D90" s="111"/>
      <c r="E90" s="111"/>
      <c r="F90" s="111"/>
      <c r="G90" s="111"/>
      <c r="H90" s="111"/>
      <c r="I90" s="111"/>
      <c r="J90" s="109"/>
      <c r="K90" s="109"/>
      <c r="L90" s="109"/>
      <c r="M90" s="109"/>
      <c r="N90" s="109"/>
      <c r="O90" s="109"/>
      <c r="P90" s="109"/>
      <c r="Q90" s="109"/>
      <c r="R90" s="109"/>
      <c r="S90" s="110"/>
      <c r="T90" s="82"/>
      <c r="U90" s="82"/>
      <c r="V90" s="82"/>
      <c r="W90" s="82"/>
      <c r="AA90" s="82"/>
      <c r="AL90" s="82"/>
      <c r="AM90" s="82"/>
      <c r="AN90" s="82"/>
      <c r="AO90" s="82"/>
      <c r="AP90" s="82"/>
      <c r="AQ90" s="82"/>
      <c r="AR90" s="82"/>
      <c r="AS90" s="82"/>
      <c r="AT90" s="82"/>
      <c r="AU90" s="82"/>
      <c r="AV90" s="82"/>
      <c r="AW90" s="77"/>
      <c r="AX90" s="77"/>
      <c r="AY90" s="77"/>
      <c r="AZ90" s="82"/>
      <c r="BA90" s="82"/>
      <c r="BB90" s="82"/>
      <c r="BC90" s="82"/>
      <c r="BD90" s="82"/>
    </row>
    <row r="91" spans="3:60" ht="19.5" customHeight="1" x14ac:dyDescent="0.2">
      <c r="C91" s="77" t="s">
        <v>101</v>
      </c>
      <c r="D91" s="111"/>
      <c r="E91" s="111"/>
      <c r="F91" s="111"/>
      <c r="G91" s="111"/>
      <c r="H91" s="111"/>
      <c r="I91" s="111"/>
      <c r="J91" s="109"/>
      <c r="K91" s="109"/>
      <c r="L91" s="109"/>
      <c r="M91" s="109"/>
      <c r="N91" s="109"/>
      <c r="O91" s="109"/>
      <c r="P91" s="109"/>
      <c r="Q91" s="109"/>
      <c r="R91" s="109"/>
      <c r="S91" s="110"/>
      <c r="T91" s="82"/>
      <c r="U91" s="82"/>
      <c r="V91" s="82"/>
      <c r="W91" s="82"/>
      <c r="AA91" s="82"/>
      <c r="AL91" s="82"/>
      <c r="AM91" s="82"/>
      <c r="AN91" s="82"/>
      <c r="AO91" s="82"/>
      <c r="AP91" s="82"/>
      <c r="AQ91" s="82"/>
      <c r="AR91" s="82"/>
      <c r="AS91" s="82"/>
      <c r="AT91" s="82"/>
      <c r="AU91" s="82"/>
      <c r="AV91" s="82"/>
      <c r="AW91" s="77"/>
      <c r="AX91" s="77"/>
      <c r="AY91" s="77"/>
      <c r="AZ91" s="82"/>
      <c r="BA91" s="82"/>
      <c r="BB91" s="82"/>
      <c r="BC91" s="82"/>
      <c r="BD91" s="82"/>
    </row>
    <row r="92" spans="3:60" ht="20.100000000000001" customHeight="1" x14ac:dyDescent="0.2">
      <c r="C92" s="77"/>
      <c r="J92" s="77"/>
      <c r="K92" s="77"/>
      <c r="L92" s="77"/>
      <c r="M92" s="77"/>
      <c r="N92" s="77"/>
      <c r="O92" s="77"/>
      <c r="P92" s="77"/>
      <c r="Q92" s="77"/>
      <c r="R92" s="77"/>
      <c r="S92" s="82"/>
      <c r="T92" s="82"/>
      <c r="U92" s="82"/>
      <c r="V92" s="82"/>
      <c r="W92" s="82"/>
      <c r="AA92" s="82"/>
      <c r="AL92" s="82"/>
      <c r="AM92" s="82"/>
      <c r="AN92" s="82"/>
      <c r="AO92" s="82"/>
      <c r="AP92" s="82"/>
      <c r="AQ92" s="82"/>
      <c r="AR92" s="82"/>
      <c r="AS92" s="82"/>
      <c r="AT92" s="82"/>
      <c r="AU92" s="82"/>
      <c r="AV92" s="82"/>
      <c r="AW92" s="77"/>
      <c r="AX92" s="77"/>
      <c r="AY92" s="77"/>
      <c r="AZ92" s="82"/>
      <c r="BA92" s="82"/>
      <c r="BB92" s="82"/>
      <c r="BC92" s="82"/>
      <c r="BD92" s="82"/>
    </row>
    <row r="93" spans="3:60" ht="20.100000000000001" customHeight="1" x14ac:dyDescent="0.2">
      <c r="C93" s="77"/>
      <c r="J93" s="77"/>
      <c r="K93" s="77"/>
      <c r="L93" s="77"/>
      <c r="M93" s="77"/>
      <c r="N93" s="77"/>
      <c r="O93" s="77"/>
      <c r="P93" s="77"/>
      <c r="Q93" s="77"/>
      <c r="R93" s="77"/>
      <c r="S93" s="82"/>
      <c r="T93" s="82"/>
      <c r="U93" s="82"/>
      <c r="V93" s="82"/>
      <c r="W93" s="82"/>
      <c r="AA93" s="82"/>
      <c r="AL93" s="82"/>
      <c r="AM93" s="82"/>
      <c r="AN93" s="82"/>
      <c r="AO93" s="82"/>
      <c r="AP93" s="82"/>
      <c r="AQ93" s="82"/>
      <c r="AR93" s="82"/>
      <c r="AS93" s="82"/>
      <c r="AT93" s="82"/>
      <c r="AU93" s="82"/>
      <c r="AV93" s="82"/>
      <c r="AW93" s="77"/>
      <c r="AX93" s="77"/>
      <c r="AY93" s="77"/>
      <c r="AZ93" s="82"/>
      <c r="BA93" s="82"/>
      <c r="BB93" s="82"/>
      <c r="BC93" s="82"/>
      <c r="BD93" s="82"/>
    </row>
    <row r="94" spans="3:60" ht="20.100000000000001" customHeight="1" x14ac:dyDescent="0.2">
      <c r="C94" s="77"/>
      <c r="J94" s="77"/>
      <c r="K94" s="77"/>
      <c r="L94" s="77"/>
      <c r="M94" s="77"/>
      <c r="N94" s="77"/>
      <c r="O94" s="77"/>
      <c r="P94" s="77"/>
      <c r="Q94" s="77"/>
      <c r="R94" s="77"/>
      <c r="S94" s="82"/>
      <c r="T94" s="82"/>
      <c r="U94" s="82"/>
      <c r="V94" s="82"/>
      <c r="W94" s="82"/>
      <c r="X94" s="77"/>
      <c r="Y94" s="77"/>
      <c r="AF94" s="82"/>
      <c r="AL94" s="77"/>
      <c r="AM94" s="77"/>
      <c r="AN94" s="77"/>
      <c r="AO94" s="77"/>
      <c r="AP94" s="77"/>
      <c r="AQ94" s="82"/>
      <c r="AR94" s="82"/>
      <c r="AS94" s="82"/>
      <c r="AT94" s="82"/>
      <c r="AU94" s="82"/>
      <c r="AV94" s="82"/>
      <c r="AW94" s="77"/>
      <c r="AX94" s="77"/>
      <c r="AY94" s="77"/>
      <c r="AZ94" s="77"/>
      <c r="BA94" s="77"/>
      <c r="BB94" s="77"/>
      <c r="BC94" s="77"/>
      <c r="BD94" s="77"/>
    </row>
    <row r="95" spans="3:60" ht="20.100000000000001" customHeight="1" x14ac:dyDescent="0.2">
      <c r="C95" s="77"/>
      <c r="J95" s="77"/>
      <c r="K95" s="77"/>
      <c r="L95" s="77"/>
      <c r="M95" s="77"/>
      <c r="N95" s="77"/>
      <c r="O95" s="77"/>
      <c r="P95" s="77"/>
      <c r="Q95" s="77"/>
      <c r="R95" s="77"/>
      <c r="S95" s="82"/>
      <c r="T95" s="82"/>
      <c r="U95" s="82"/>
      <c r="V95" s="82"/>
      <c r="W95" s="82"/>
      <c r="X95" s="82"/>
      <c r="Y95" s="82"/>
      <c r="AF95" s="82"/>
      <c r="AG95" s="82"/>
      <c r="AH95" s="82"/>
      <c r="AL95" s="77"/>
      <c r="AM95" s="109"/>
      <c r="AN95" s="109"/>
      <c r="AO95" s="109"/>
      <c r="AP95" s="109"/>
      <c r="AQ95" s="109"/>
      <c r="AR95" s="109"/>
      <c r="AS95" s="109"/>
      <c r="AT95" s="110"/>
      <c r="AU95" s="110"/>
      <c r="AV95" s="110"/>
      <c r="AW95" s="110"/>
      <c r="AX95" s="110"/>
      <c r="AY95" s="109"/>
      <c r="AZ95" s="109"/>
      <c r="BA95" s="109"/>
      <c r="BB95" s="109"/>
      <c r="BC95" s="77"/>
      <c r="BD95" s="77"/>
      <c r="BE95" s="77"/>
      <c r="BF95" s="77"/>
      <c r="BG95" s="77"/>
      <c r="BH95" s="82"/>
    </row>
    <row r="96" spans="3:60" x14ac:dyDescent="0.2">
      <c r="AL96" s="77"/>
      <c r="AM96" s="111"/>
      <c r="AN96" s="111"/>
      <c r="AO96" s="111"/>
      <c r="AP96" s="111"/>
      <c r="AQ96" s="111"/>
      <c r="AR96" s="111"/>
      <c r="AS96" s="109"/>
      <c r="AT96" s="109"/>
      <c r="AU96" s="109"/>
      <c r="AV96" s="109"/>
      <c r="AW96" s="109"/>
      <c r="AX96" s="109"/>
      <c r="AY96" s="109"/>
      <c r="AZ96" s="109"/>
      <c r="BA96" s="109"/>
      <c r="BB96" s="110"/>
      <c r="BC96" s="82"/>
      <c r="BD96" s="82"/>
      <c r="BE96" s="82"/>
      <c r="BF96" s="82"/>
      <c r="BG96" s="77"/>
      <c r="BH96" s="82"/>
    </row>
    <row r="97" spans="38:62" x14ac:dyDescent="0.2">
      <c r="AL97" s="77"/>
      <c r="AM97" s="111"/>
      <c r="AN97" s="111"/>
      <c r="AO97" s="111"/>
      <c r="AP97" s="111"/>
      <c r="AQ97" s="111"/>
      <c r="AR97" s="111"/>
      <c r="AS97" s="109"/>
      <c r="AT97" s="109"/>
      <c r="AU97" s="109"/>
      <c r="AV97" s="109"/>
      <c r="AW97" s="109"/>
      <c r="AX97" s="109"/>
      <c r="AY97" s="109"/>
      <c r="AZ97" s="109"/>
      <c r="BA97" s="109"/>
      <c r="BB97" s="110"/>
      <c r="BC97" s="82"/>
      <c r="BD97" s="82"/>
      <c r="BE97" s="82"/>
      <c r="BF97" s="82"/>
      <c r="BJ97" s="82"/>
    </row>
    <row r="98" spans="38:62" x14ac:dyDescent="0.2">
      <c r="AL98" s="77"/>
      <c r="AM98" s="111"/>
      <c r="AN98" s="111"/>
      <c r="AO98" s="111"/>
      <c r="AP98" s="111"/>
      <c r="AQ98" s="111"/>
      <c r="AR98" s="111"/>
      <c r="AS98" s="109"/>
      <c r="AT98" s="109"/>
      <c r="AU98" s="109"/>
      <c r="AV98" s="109"/>
      <c r="AW98" s="109"/>
      <c r="AX98" s="109"/>
      <c r="AY98" s="109"/>
      <c r="AZ98" s="109"/>
      <c r="BA98" s="109"/>
      <c r="BB98" s="110"/>
      <c r="BC98" s="82"/>
      <c r="BD98" s="82"/>
      <c r="BE98" s="82"/>
      <c r="BF98" s="82"/>
      <c r="BJ98" s="82"/>
    </row>
  </sheetData>
  <mergeCells count="236">
    <mergeCell ref="D7:I7"/>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AN8:AS8"/>
    <mergeCell ref="Q6:X6"/>
    <mergeCell ref="Y6:AA6"/>
    <mergeCell ref="AB6:AH6"/>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C17:R17"/>
    <mergeCell ref="S17:AH17"/>
    <mergeCell ref="AM17:BB17"/>
    <mergeCell ref="BC17:BR17"/>
    <mergeCell ref="C18:AH18"/>
    <mergeCell ref="AM18:AY18"/>
    <mergeCell ref="AZ18:BB19"/>
    <mergeCell ref="BC18:BO18"/>
    <mergeCell ref="BP18:BR19"/>
    <mergeCell ref="I19:L19"/>
    <mergeCell ref="AM19:AY19"/>
    <mergeCell ref="BC19:BO19"/>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C22:AH22"/>
    <mergeCell ref="AS22:AV22"/>
    <mergeCell ref="AW22:AZ22"/>
    <mergeCell ref="BA22:BF22"/>
    <mergeCell ref="BG22:BJ22"/>
    <mergeCell ref="BK22:BN22"/>
    <mergeCell ref="BO22:BP24"/>
    <mergeCell ref="BQ22:BR24"/>
    <mergeCell ref="C23:X23"/>
    <mergeCell ref="D21:H21"/>
    <mergeCell ref="I21:L21"/>
    <mergeCell ref="M21:P21"/>
    <mergeCell ref="R21:V21"/>
    <mergeCell ref="W21:Z21"/>
    <mergeCell ref="AA21:AD21"/>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AT27:AW27"/>
    <mergeCell ref="AX27:AZ29"/>
    <mergeCell ref="BA27:BD27"/>
    <mergeCell ref="BE27:BH27"/>
    <mergeCell ref="AC28:AE28"/>
    <mergeCell ref="AF28:AH28"/>
    <mergeCell ref="AP28:AQ29"/>
    <mergeCell ref="AR28:AS29"/>
    <mergeCell ref="AT28:AU29"/>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C33:R33"/>
    <mergeCell ref="S33:AH33"/>
    <mergeCell ref="C34:E36"/>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C45:R48"/>
    <mergeCell ref="S45:AH48"/>
    <mergeCell ref="C49:R49"/>
    <mergeCell ref="S49:AH49"/>
    <mergeCell ref="S50:AH53"/>
    <mergeCell ref="C55:AH55"/>
    <mergeCell ref="C37:E38"/>
    <mergeCell ref="C39:E40"/>
    <mergeCell ref="C41:E42"/>
    <mergeCell ref="C43:J43"/>
    <mergeCell ref="S43:Z43"/>
    <mergeCell ref="C44:R44"/>
    <mergeCell ref="S44:AH44"/>
    <mergeCell ref="C56:T56"/>
    <mergeCell ref="U56:AH56"/>
    <mergeCell ref="C57:F59"/>
    <mergeCell ref="G57:G59"/>
    <mergeCell ref="H57:H59"/>
    <mergeCell ref="I57:J59"/>
    <mergeCell ref="K57:O57"/>
    <mergeCell ref="P57:T57"/>
    <mergeCell ref="U57:X57"/>
    <mergeCell ref="Y57:Z57"/>
    <mergeCell ref="AA57:AB57"/>
    <mergeCell ref="AE57:AF57"/>
    <mergeCell ref="K58:L59"/>
    <mergeCell ref="M58:M59"/>
    <mergeCell ref="N58:O59"/>
    <mergeCell ref="P58:Q59"/>
    <mergeCell ref="R58:R59"/>
    <mergeCell ref="S58:T59"/>
    <mergeCell ref="U58:X59"/>
    <mergeCell ref="Y58:Z58"/>
    <mergeCell ref="C67:P67"/>
    <mergeCell ref="Q67:U67"/>
    <mergeCell ref="AL74:AY74"/>
    <mergeCell ref="AZ74:BD74"/>
    <mergeCell ref="AA58:AB58"/>
    <mergeCell ref="AE58:AF58"/>
    <mergeCell ref="Y59:Z59"/>
    <mergeCell ref="AA59:AB59"/>
    <mergeCell ref="AE59:AF59"/>
    <mergeCell ref="C60:F60"/>
    <mergeCell ref="I60:J60"/>
  </mergeCells>
  <phoneticPr fontId="2"/>
  <pageMargins left="0.70866141732283472" right="0.59055118110236227" top="0.55118110236220474" bottom="0.35433070866141736" header="0.31496062992125984" footer="0.31496062992125984"/>
  <rowBreaks count="2" manualBreakCount="2">
    <brk id="30" min="1" max="34" man="1"/>
    <brk id="64"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view="pageBreakPreview" topLeftCell="D1" zoomScale="85" zoomScaleNormal="100" zoomScaleSheetLayoutView="85" workbookViewId="0">
      <selection activeCell="O58" sqref="O58"/>
    </sheetView>
  </sheetViews>
  <sheetFormatPr defaultRowHeight="14.1" customHeight="1" x14ac:dyDescent="0.15"/>
  <cols>
    <col min="1" max="1" width="4.5" style="142" customWidth="1"/>
    <col min="2" max="2" width="27.6640625" style="142" bestFit="1" customWidth="1"/>
    <col min="3" max="3" width="13.1640625" style="142" customWidth="1"/>
    <col min="4" max="4" width="10.33203125" style="142" customWidth="1"/>
    <col min="5" max="5" width="17.5" style="142" bestFit="1" customWidth="1"/>
    <col min="6" max="6" width="56.1640625" style="142" customWidth="1"/>
    <col min="7" max="7" width="2" style="140" customWidth="1"/>
    <col min="8" max="8" width="3.5" style="141" bestFit="1" customWidth="1"/>
    <col min="9" max="9" width="8.33203125" style="141" customWidth="1"/>
    <col min="10" max="10" width="4" style="141" customWidth="1"/>
    <col min="11" max="11" width="3.5" style="141" customWidth="1"/>
    <col min="12" max="12" width="7.1640625" style="141" customWidth="1"/>
    <col min="13" max="13" width="4.1640625" style="141" bestFit="1" customWidth="1"/>
    <col min="14" max="37" width="3.5" style="141" customWidth="1"/>
    <col min="38" max="38" width="3.33203125" style="141" customWidth="1"/>
    <col min="39" max="39" width="10" style="141" customWidth="1"/>
    <col min="40" max="256" width="9.33203125" style="142"/>
    <col min="257" max="257" width="4.5" style="142" customWidth="1"/>
    <col min="258" max="258" width="27.6640625" style="142" bestFit="1" customWidth="1"/>
    <col min="259" max="259" width="13.1640625" style="142" customWidth="1"/>
    <col min="260" max="260" width="10.33203125" style="142" customWidth="1"/>
    <col min="261" max="261" width="17.5" style="142" bestFit="1" customWidth="1"/>
    <col min="262" max="262" width="56.1640625" style="142" customWidth="1"/>
    <col min="263" max="263" width="2" style="142" customWidth="1"/>
    <col min="264" max="264" width="3.5" style="142" bestFit="1" customWidth="1"/>
    <col min="265" max="265" width="8.33203125" style="142" customWidth="1"/>
    <col min="266" max="266" width="4" style="142" customWidth="1"/>
    <col min="267" max="267" width="3.5" style="142" customWidth="1"/>
    <col min="268" max="268" width="7.1640625" style="142" customWidth="1"/>
    <col min="269" max="269" width="4.1640625" style="142" bestFit="1" customWidth="1"/>
    <col min="270" max="293" width="3.5" style="142" customWidth="1"/>
    <col min="294" max="294" width="3.33203125" style="142" customWidth="1"/>
    <col min="295" max="295" width="10" style="142" customWidth="1"/>
    <col min="296" max="512" width="9.33203125" style="142"/>
    <col min="513" max="513" width="4.5" style="142" customWidth="1"/>
    <col min="514" max="514" width="27.6640625" style="142" bestFit="1" customWidth="1"/>
    <col min="515" max="515" width="13.1640625" style="142" customWidth="1"/>
    <col min="516" max="516" width="10.33203125" style="142" customWidth="1"/>
    <col min="517" max="517" width="17.5" style="142" bestFit="1" customWidth="1"/>
    <col min="518" max="518" width="56.1640625" style="142" customWidth="1"/>
    <col min="519" max="519" width="2" style="142" customWidth="1"/>
    <col min="520" max="520" width="3.5" style="142" bestFit="1" customWidth="1"/>
    <col min="521" max="521" width="8.33203125" style="142" customWidth="1"/>
    <col min="522" max="522" width="4" style="142" customWidth="1"/>
    <col min="523" max="523" width="3.5" style="142" customWidth="1"/>
    <col min="524" max="524" width="7.1640625" style="142" customWidth="1"/>
    <col min="525" max="525" width="4.1640625" style="142" bestFit="1" customWidth="1"/>
    <col min="526" max="549" width="3.5" style="142" customWidth="1"/>
    <col min="550" max="550" width="3.33203125" style="142" customWidth="1"/>
    <col min="551" max="551" width="10" style="142" customWidth="1"/>
    <col min="552" max="768" width="9.33203125" style="142"/>
    <col min="769" max="769" width="4.5" style="142" customWidth="1"/>
    <col min="770" max="770" width="27.6640625" style="142" bestFit="1" customWidth="1"/>
    <col min="771" max="771" width="13.1640625" style="142" customWidth="1"/>
    <col min="772" max="772" width="10.33203125" style="142" customWidth="1"/>
    <col min="773" max="773" width="17.5" style="142" bestFit="1" customWidth="1"/>
    <col min="774" max="774" width="56.1640625" style="142" customWidth="1"/>
    <col min="775" max="775" width="2" style="142" customWidth="1"/>
    <col min="776" max="776" width="3.5" style="142" bestFit="1" customWidth="1"/>
    <col min="777" max="777" width="8.33203125" style="142" customWidth="1"/>
    <col min="778" max="778" width="4" style="142" customWidth="1"/>
    <col min="779" max="779" width="3.5" style="142" customWidth="1"/>
    <col min="780" max="780" width="7.1640625" style="142" customWidth="1"/>
    <col min="781" max="781" width="4.1640625" style="142" bestFit="1" customWidth="1"/>
    <col min="782" max="805" width="3.5" style="142" customWidth="1"/>
    <col min="806" max="806" width="3.33203125" style="142" customWidth="1"/>
    <col min="807" max="807" width="10" style="142" customWidth="1"/>
    <col min="808" max="1024" width="9.33203125" style="142"/>
    <col min="1025" max="1025" width="4.5" style="142" customWidth="1"/>
    <col min="1026" max="1026" width="27.6640625" style="142" bestFit="1" customWidth="1"/>
    <col min="1027" max="1027" width="13.1640625" style="142" customWidth="1"/>
    <col min="1028" max="1028" width="10.33203125" style="142" customWidth="1"/>
    <col min="1029" max="1029" width="17.5" style="142" bestFit="1" customWidth="1"/>
    <col min="1030" max="1030" width="56.1640625" style="142" customWidth="1"/>
    <col min="1031" max="1031" width="2" style="142" customWidth="1"/>
    <col min="1032" max="1032" width="3.5" style="142" bestFit="1" customWidth="1"/>
    <col min="1033" max="1033" width="8.33203125" style="142" customWidth="1"/>
    <col min="1034" max="1034" width="4" style="142" customWidth="1"/>
    <col min="1035" max="1035" width="3.5" style="142" customWidth="1"/>
    <col min="1036" max="1036" width="7.1640625" style="142" customWidth="1"/>
    <col min="1037" max="1037" width="4.1640625" style="142" bestFit="1" customWidth="1"/>
    <col min="1038" max="1061" width="3.5" style="142" customWidth="1"/>
    <col min="1062" max="1062" width="3.33203125" style="142" customWidth="1"/>
    <col min="1063" max="1063" width="10" style="142" customWidth="1"/>
    <col min="1064" max="1280" width="9.33203125" style="142"/>
    <col min="1281" max="1281" width="4.5" style="142" customWidth="1"/>
    <col min="1282" max="1282" width="27.6640625" style="142" bestFit="1" customWidth="1"/>
    <col min="1283" max="1283" width="13.1640625" style="142" customWidth="1"/>
    <col min="1284" max="1284" width="10.33203125" style="142" customWidth="1"/>
    <col min="1285" max="1285" width="17.5" style="142" bestFit="1" customWidth="1"/>
    <col min="1286" max="1286" width="56.1640625" style="142" customWidth="1"/>
    <col min="1287" max="1287" width="2" style="142" customWidth="1"/>
    <col min="1288" max="1288" width="3.5" style="142" bestFit="1" customWidth="1"/>
    <col min="1289" max="1289" width="8.33203125" style="142" customWidth="1"/>
    <col min="1290" max="1290" width="4" style="142" customWidth="1"/>
    <col min="1291" max="1291" width="3.5" style="142" customWidth="1"/>
    <col min="1292" max="1292" width="7.1640625" style="142" customWidth="1"/>
    <col min="1293" max="1293" width="4.1640625" style="142" bestFit="1" customWidth="1"/>
    <col min="1294" max="1317" width="3.5" style="142" customWidth="1"/>
    <col min="1318" max="1318" width="3.33203125" style="142" customWidth="1"/>
    <col min="1319" max="1319" width="10" style="142" customWidth="1"/>
    <col min="1320" max="1536" width="9.33203125" style="142"/>
    <col min="1537" max="1537" width="4.5" style="142" customWidth="1"/>
    <col min="1538" max="1538" width="27.6640625" style="142" bestFit="1" customWidth="1"/>
    <col min="1539" max="1539" width="13.1640625" style="142" customWidth="1"/>
    <col min="1540" max="1540" width="10.33203125" style="142" customWidth="1"/>
    <col min="1541" max="1541" width="17.5" style="142" bestFit="1" customWidth="1"/>
    <col min="1542" max="1542" width="56.1640625" style="142" customWidth="1"/>
    <col min="1543" max="1543" width="2" style="142" customWidth="1"/>
    <col min="1544" max="1544" width="3.5" style="142" bestFit="1" customWidth="1"/>
    <col min="1545" max="1545" width="8.33203125" style="142" customWidth="1"/>
    <col min="1546" max="1546" width="4" style="142" customWidth="1"/>
    <col min="1547" max="1547" width="3.5" style="142" customWidth="1"/>
    <col min="1548" max="1548" width="7.1640625" style="142" customWidth="1"/>
    <col min="1549" max="1549" width="4.1640625" style="142" bestFit="1" customWidth="1"/>
    <col min="1550" max="1573" width="3.5" style="142" customWidth="1"/>
    <col min="1574" max="1574" width="3.33203125" style="142" customWidth="1"/>
    <col min="1575" max="1575" width="10" style="142" customWidth="1"/>
    <col min="1576" max="1792" width="9.33203125" style="142"/>
    <col min="1793" max="1793" width="4.5" style="142" customWidth="1"/>
    <col min="1794" max="1794" width="27.6640625" style="142" bestFit="1" customWidth="1"/>
    <col min="1795" max="1795" width="13.1640625" style="142" customWidth="1"/>
    <col min="1796" max="1796" width="10.33203125" style="142" customWidth="1"/>
    <col min="1797" max="1797" width="17.5" style="142" bestFit="1" customWidth="1"/>
    <col min="1798" max="1798" width="56.1640625" style="142" customWidth="1"/>
    <col min="1799" max="1799" width="2" style="142" customWidth="1"/>
    <col min="1800" max="1800" width="3.5" style="142" bestFit="1" customWidth="1"/>
    <col min="1801" max="1801" width="8.33203125" style="142" customWidth="1"/>
    <col min="1802" max="1802" width="4" style="142" customWidth="1"/>
    <col min="1803" max="1803" width="3.5" style="142" customWidth="1"/>
    <col min="1804" max="1804" width="7.1640625" style="142" customWidth="1"/>
    <col min="1805" max="1805" width="4.1640625" style="142" bestFit="1" customWidth="1"/>
    <col min="1806" max="1829" width="3.5" style="142" customWidth="1"/>
    <col min="1830" max="1830" width="3.33203125" style="142" customWidth="1"/>
    <col min="1831" max="1831" width="10" style="142" customWidth="1"/>
    <col min="1832" max="2048" width="9.33203125" style="142"/>
    <col min="2049" max="2049" width="4.5" style="142" customWidth="1"/>
    <col min="2050" max="2050" width="27.6640625" style="142" bestFit="1" customWidth="1"/>
    <col min="2051" max="2051" width="13.1640625" style="142" customWidth="1"/>
    <col min="2052" max="2052" width="10.33203125" style="142" customWidth="1"/>
    <col min="2053" max="2053" width="17.5" style="142" bestFit="1" customWidth="1"/>
    <col min="2054" max="2054" width="56.1640625" style="142" customWidth="1"/>
    <col min="2055" max="2055" width="2" style="142" customWidth="1"/>
    <col min="2056" max="2056" width="3.5" style="142" bestFit="1" customWidth="1"/>
    <col min="2057" max="2057" width="8.33203125" style="142" customWidth="1"/>
    <col min="2058" max="2058" width="4" style="142" customWidth="1"/>
    <col min="2059" max="2059" width="3.5" style="142" customWidth="1"/>
    <col min="2060" max="2060" width="7.1640625" style="142" customWidth="1"/>
    <col min="2061" max="2061" width="4.1640625" style="142" bestFit="1" customWidth="1"/>
    <col min="2062" max="2085" width="3.5" style="142" customWidth="1"/>
    <col min="2086" max="2086" width="3.33203125" style="142" customWidth="1"/>
    <col min="2087" max="2087" width="10" style="142" customWidth="1"/>
    <col min="2088" max="2304" width="9.33203125" style="142"/>
    <col min="2305" max="2305" width="4.5" style="142" customWidth="1"/>
    <col min="2306" max="2306" width="27.6640625" style="142" bestFit="1" customWidth="1"/>
    <col min="2307" max="2307" width="13.1640625" style="142" customWidth="1"/>
    <col min="2308" max="2308" width="10.33203125" style="142" customWidth="1"/>
    <col min="2309" max="2309" width="17.5" style="142" bestFit="1" customWidth="1"/>
    <col min="2310" max="2310" width="56.1640625" style="142" customWidth="1"/>
    <col min="2311" max="2311" width="2" style="142" customWidth="1"/>
    <col min="2312" max="2312" width="3.5" style="142" bestFit="1" customWidth="1"/>
    <col min="2313" max="2313" width="8.33203125" style="142" customWidth="1"/>
    <col min="2314" max="2314" width="4" style="142" customWidth="1"/>
    <col min="2315" max="2315" width="3.5" style="142" customWidth="1"/>
    <col min="2316" max="2316" width="7.1640625" style="142" customWidth="1"/>
    <col min="2317" max="2317" width="4.1640625" style="142" bestFit="1" customWidth="1"/>
    <col min="2318" max="2341" width="3.5" style="142" customWidth="1"/>
    <col min="2342" max="2342" width="3.33203125" style="142" customWidth="1"/>
    <col min="2343" max="2343" width="10" style="142" customWidth="1"/>
    <col min="2344" max="2560" width="9.33203125" style="142"/>
    <col min="2561" max="2561" width="4.5" style="142" customWidth="1"/>
    <col min="2562" max="2562" width="27.6640625" style="142" bestFit="1" customWidth="1"/>
    <col min="2563" max="2563" width="13.1640625" style="142" customWidth="1"/>
    <col min="2564" max="2564" width="10.33203125" style="142" customWidth="1"/>
    <col min="2565" max="2565" width="17.5" style="142" bestFit="1" customWidth="1"/>
    <col min="2566" max="2566" width="56.1640625" style="142" customWidth="1"/>
    <col min="2567" max="2567" width="2" style="142" customWidth="1"/>
    <col min="2568" max="2568" width="3.5" style="142" bestFit="1" customWidth="1"/>
    <col min="2569" max="2569" width="8.33203125" style="142" customWidth="1"/>
    <col min="2570" max="2570" width="4" style="142" customWidth="1"/>
    <col min="2571" max="2571" width="3.5" style="142" customWidth="1"/>
    <col min="2572" max="2572" width="7.1640625" style="142" customWidth="1"/>
    <col min="2573" max="2573" width="4.1640625" style="142" bestFit="1" customWidth="1"/>
    <col min="2574" max="2597" width="3.5" style="142" customWidth="1"/>
    <col min="2598" max="2598" width="3.33203125" style="142" customWidth="1"/>
    <col min="2599" max="2599" width="10" style="142" customWidth="1"/>
    <col min="2600" max="2816" width="9.33203125" style="142"/>
    <col min="2817" max="2817" width="4.5" style="142" customWidth="1"/>
    <col min="2818" max="2818" width="27.6640625" style="142" bestFit="1" customWidth="1"/>
    <col min="2819" max="2819" width="13.1640625" style="142" customWidth="1"/>
    <col min="2820" max="2820" width="10.33203125" style="142" customWidth="1"/>
    <col min="2821" max="2821" width="17.5" style="142" bestFit="1" customWidth="1"/>
    <col min="2822" max="2822" width="56.1640625" style="142" customWidth="1"/>
    <col min="2823" max="2823" width="2" style="142" customWidth="1"/>
    <col min="2824" max="2824" width="3.5" style="142" bestFit="1" customWidth="1"/>
    <col min="2825" max="2825" width="8.33203125" style="142" customWidth="1"/>
    <col min="2826" max="2826" width="4" style="142" customWidth="1"/>
    <col min="2827" max="2827" width="3.5" style="142" customWidth="1"/>
    <col min="2828" max="2828" width="7.1640625" style="142" customWidth="1"/>
    <col min="2829" max="2829" width="4.1640625" style="142" bestFit="1" customWidth="1"/>
    <col min="2830" max="2853" width="3.5" style="142" customWidth="1"/>
    <col min="2854" max="2854" width="3.33203125" style="142" customWidth="1"/>
    <col min="2855" max="2855" width="10" style="142" customWidth="1"/>
    <col min="2856" max="3072" width="9.33203125" style="142"/>
    <col min="3073" max="3073" width="4.5" style="142" customWidth="1"/>
    <col min="3074" max="3074" width="27.6640625" style="142" bestFit="1" customWidth="1"/>
    <col min="3075" max="3075" width="13.1640625" style="142" customWidth="1"/>
    <col min="3076" max="3076" width="10.33203125" style="142" customWidth="1"/>
    <col min="3077" max="3077" width="17.5" style="142" bestFit="1" customWidth="1"/>
    <col min="3078" max="3078" width="56.1640625" style="142" customWidth="1"/>
    <col min="3079" max="3079" width="2" style="142" customWidth="1"/>
    <col min="3080" max="3080" width="3.5" style="142" bestFit="1" customWidth="1"/>
    <col min="3081" max="3081" width="8.33203125" style="142" customWidth="1"/>
    <col min="3082" max="3082" width="4" style="142" customWidth="1"/>
    <col min="3083" max="3083" width="3.5" style="142" customWidth="1"/>
    <col min="3084" max="3084" width="7.1640625" style="142" customWidth="1"/>
    <col min="3085" max="3085" width="4.1640625" style="142" bestFit="1" customWidth="1"/>
    <col min="3086" max="3109" width="3.5" style="142" customWidth="1"/>
    <col min="3110" max="3110" width="3.33203125" style="142" customWidth="1"/>
    <col min="3111" max="3111" width="10" style="142" customWidth="1"/>
    <col min="3112" max="3328" width="9.33203125" style="142"/>
    <col min="3329" max="3329" width="4.5" style="142" customWidth="1"/>
    <col min="3330" max="3330" width="27.6640625" style="142" bestFit="1" customWidth="1"/>
    <col min="3331" max="3331" width="13.1640625" style="142" customWidth="1"/>
    <col min="3332" max="3332" width="10.33203125" style="142" customWidth="1"/>
    <col min="3333" max="3333" width="17.5" style="142" bestFit="1" customWidth="1"/>
    <col min="3334" max="3334" width="56.1640625" style="142" customWidth="1"/>
    <col min="3335" max="3335" width="2" style="142" customWidth="1"/>
    <col min="3336" max="3336" width="3.5" style="142" bestFit="1" customWidth="1"/>
    <col min="3337" max="3337" width="8.33203125" style="142" customWidth="1"/>
    <col min="3338" max="3338" width="4" style="142" customWidth="1"/>
    <col min="3339" max="3339" width="3.5" style="142" customWidth="1"/>
    <col min="3340" max="3340" width="7.1640625" style="142" customWidth="1"/>
    <col min="3341" max="3341" width="4.1640625" style="142" bestFit="1" customWidth="1"/>
    <col min="3342" max="3365" width="3.5" style="142" customWidth="1"/>
    <col min="3366" max="3366" width="3.33203125" style="142" customWidth="1"/>
    <col min="3367" max="3367" width="10" style="142" customWidth="1"/>
    <col min="3368" max="3584" width="9.33203125" style="142"/>
    <col min="3585" max="3585" width="4.5" style="142" customWidth="1"/>
    <col min="3586" max="3586" width="27.6640625" style="142" bestFit="1" customWidth="1"/>
    <col min="3587" max="3587" width="13.1640625" style="142" customWidth="1"/>
    <col min="3588" max="3588" width="10.33203125" style="142" customWidth="1"/>
    <col min="3589" max="3589" width="17.5" style="142" bestFit="1" customWidth="1"/>
    <col min="3590" max="3590" width="56.1640625" style="142" customWidth="1"/>
    <col min="3591" max="3591" width="2" style="142" customWidth="1"/>
    <col min="3592" max="3592" width="3.5" style="142" bestFit="1" customWidth="1"/>
    <col min="3593" max="3593" width="8.33203125" style="142" customWidth="1"/>
    <col min="3594" max="3594" width="4" style="142" customWidth="1"/>
    <col min="3595" max="3595" width="3.5" style="142" customWidth="1"/>
    <col min="3596" max="3596" width="7.1640625" style="142" customWidth="1"/>
    <col min="3597" max="3597" width="4.1640625" style="142" bestFit="1" customWidth="1"/>
    <col min="3598" max="3621" width="3.5" style="142" customWidth="1"/>
    <col min="3622" max="3622" width="3.33203125" style="142" customWidth="1"/>
    <col min="3623" max="3623" width="10" style="142" customWidth="1"/>
    <col min="3624" max="3840" width="9.33203125" style="142"/>
    <col min="3841" max="3841" width="4.5" style="142" customWidth="1"/>
    <col min="3842" max="3842" width="27.6640625" style="142" bestFit="1" customWidth="1"/>
    <col min="3843" max="3843" width="13.1640625" style="142" customWidth="1"/>
    <col min="3844" max="3844" width="10.33203125" style="142" customWidth="1"/>
    <col min="3845" max="3845" width="17.5" style="142" bestFit="1" customWidth="1"/>
    <col min="3846" max="3846" width="56.1640625" style="142" customWidth="1"/>
    <col min="3847" max="3847" width="2" style="142" customWidth="1"/>
    <col min="3848" max="3848" width="3.5" style="142" bestFit="1" customWidth="1"/>
    <col min="3849" max="3849" width="8.33203125" style="142" customWidth="1"/>
    <col min="3850" max="3850" width="4" style="142" customWidth="1"/>
    <col min="3851" max="3851" width="3.5" style="142" customWidth="1"/>
    <col min="3852" max="3852" width="7.1640625" style="142" customWidth="1"/>
    <col min="3853" max="3853" width="4.1640625" style="142" bestFit="1" customWidth="1"/>
    <col min="3854" max="3877" width="3.5" style="142" customWidth="1"/>
    <col min="3878" max="3878" width="3.33203125" style="142" customWidth="1"/>
    <col min="3879" max="3879" width="10" style="142" customWidth="1"/>
    <col min="3880" max="4096" width="9.33203125" style="142"/>
    <col min="4097" max="4097" width="4.5" style="142" customWidth="1"/>
    <col min="4098" max="4098" width="27.6640625" style="142" bestFit="1" customWidth="1"/>
    <col min="4099" max="4099" width="13.1640625" style="142" customWidth="1"/>
    <col min="4100" max="4100" width="10.33203125" style="142" customWidth="1"/>
    <col min="4101" max="4101" width="17.5" style="142" bestFit="1" customWidth="1"/>
    <col min="4102" max="4102" width="56.1640625" style="142" customWidth="1"/>
    <col min="4103" max="4103" width="2" style="142" customWidth="1"/>
    <col min="4104" max="4104" width="3.5" style="142" bestFit="1" customWidth="1"/>
    <col min="4105" max="4105" width="8.33203125" style="142" customWidth="1"/>
    <col min="4106" max="4106" width="4" style="142" customWidth="1"/>
    <col min="4107" max="4107" width="3.5" style="142" customWidth="1"/>
    <col min="4108" max="4108" width="7.1640625" style="142" customWidth="1"/>
    <col min="4109" max="4109" width="4.1640625" style="142" bestFit="1" customWidth="1"/>
    <col min="4110" max="4133" width="3.5" style="142" customWidth="1"/>
    <col min="4134" max="4134" width="3.33203125" style="142" customWidth="1"/>
    <col min="4135" max="4135" width="10" style="142" customWidth="1"/>
    <col min="4136" max="4352" width="9.33203125" style="142"/>
    <col min="4353" max="4353" width="4.5" style="142" customWidth="1"/>
    <col min="4354" max="4354" width="27.6640625" style="142" bestFit="1" customWidth="1"/>
    <col min="4355" max="4355" width="13.1640625" style="142" customWidth="1"/>
    <col min="4356" max="4356" width="10.33203125" style="142" customWidth="1"/>
    <col min="4357" max="4357" width="17.5" style="142" bestFit="1" customWidth="1"/>
    <col min="4358" max="4358" width="56.1640625" style="142" customWidth="1"/>
    <col min="4359" max="4359" width="2" style="142" customWidth="1"/>
    <col min="4360" max="4360" width="3.5" style="142" bestFit="1" customWidth="1"/>
    <col min="4361" max="4361" width="8.33203125" style="142" customWidth="1"/>
    <col min="4362" max="4362" width="4" style="142" customWidth="1"/>
    <col min="4363" max="4363" width="3.5" style="142" customWidth="1"/>
    <col min="4364" max="4364" width="7.1640625" style="142" customWidth="1"/>
    <col min="4365" max="4365" width="4.1640625" style="142" bestFit="1" customWidth="1"/>
    <col min="4366" max="4389" width="3.5" style="142" customWidth="1"/>
    <col min="4390" max="4390" width="3.33203125" style="142" customWidth="1"/>
    <col min="4391" max="4391" width="10" style="142" customWidth="1"/>
    <col min="4392" max="4608" width="9.33203125" style="142"/>
    <col min="4609" max="4609" width="4.5" style="142" customWidth="1"/>
    <col min="4610" max="4610" width="27.6640625" style="142" bestFit="1" customWidth="1"/>
    <col min="4611" max="4611" width="13.1640625" style="142" customWidth="1"/>
    <col min="4612" max="4612" width="10.33203125" style="142" customWidth="1"/>
    <col min="4613" max="4613" width="17.5" style="142" bestFit="1" customWidth="1"/>
    <col min="4614" max="4614" width="56.1640625" style="142" customWidth="1"/>
    <col min="4615" max="4615" width="2" style="142" customWidth="1"/>
    <col min="4616" max="4616" width="3.5" style="142" bestFit="1" customWidth="1"/>
    <col min="4617" max="4617" width="8.33203125" style="142" customWidth="1"/>
    <col min="4618" max="4618" width="4" style="142" customWidth="1"/>
    <col min="4619" max="4619" width="3.5" style="142" customWidth="1"/>
    <col min="4620" max="4620" width="7.1640625" style="142" customWidth="1"/>
    <col min="4621" max="4621" width="4.1640625" style="142" bestFit="1" customWidth="1"/>
    <col min="4622" max="4645" width="3.5" style="142" customWidth="1"/>
    <col min="4646" max="4646" width="3.33203125" style="142" customWidth="1"/>
    <col min="4647" max="4647" width="10" style="142" customWidth="1"/>
    <col min="4648" max="4864" width="9.33203125" style="142"/>
    <col min="4865" max="4865" width="4.5" style="142" customWidth="1"/>
    <col min="4866" max="4866" width="27.6640625" style="142" bestFit="1" customWidth="1"/>
    <col min="4867" max="4867" width="13.1640625" style="142" customWidth="1"/>
    <col min="4868" max="4868" width="10.33203125" style="142" customWidth="1"/>
    <col min="4869" max="4869" width="17.5" style="142" bestFit="1" customWidth="1"/>
    <col min="4870" max="4870" width="56.1640625" style="142" customWidth="1"/>
    <col min="4871" max="4871" width="2" style="142" customWidth="1"/>
    <col min="4872" max="4872" width="3.5" style="142" bestFit="1" customWidth="1"/>
    <col min="4873" max="4873" width="8.33203125" style="142" customWidth="1"/>
    <col min="4874" max="4874" width="4" style="142" customWidth="1"/>
    <col min="4875" max="4875" width="3.5" style="142" customWidth="1"/>
    <col min="4876" max="4876" width="7.1640625" style="142" customWidth="1"/>
    <col min="4877" max="4877" width="4.1640625" style="142" bestFit="1" customWidth="1"/>
    <col min="4878" max="4901" width="3.5" style="142" customWidth="1"/>
    <col min="4902" max="4902" width="3.33203125" style="142" customWidth="1"/>
    <col min="4903" max="4903" width="10" style="142" customWidth="1"/>
    <col min="4904" max="5120" width="9.33203125" style="142"/>
    <col min="5121" max="5121" width="4.5" style="142" customWidth="1"/>
    <col min="5122" max="5122" width="27.6640625" style="142" bestFit="1" customWidth="1"/>
    <col min="5123" max="5123" width="13.1640625" style="142" customWidth="1"/>
    <col min="5124" max="5124" width="10.33203125" style="142" customWidth="1"/>
    <col min="5125" max="5125" width="17.5" style="142" bestFit="1" customWidth="1"/>
    <col min="5126" max="5126" width="56.1640625" style="142" customWidth="1"/>
    <col min="5127" max="5127" width="2" style="142" customWidth="1"/>
    <col min="5128" max="5128" width="3.5" style="142" bestFit="1" customWidth="1"/>
    <col min="5129" max="5129" width="8.33203125" style="142" customWidth="1"/>
    <col min="5130" max="5130" width="4" style="142" customWidth="1"/>
    <col min="5131" max="5131" width="3.5" style="142" customWidth="1"/>
    <col min="5132" max="5132" width="7.1640625" style="142" customWidth="1"/>
    <col min="5133" max="5133" width="4.1640625" style="142" bestFit="1" customWidth="1"/>
    <col min="5134" max="5157" width="3.5" style="142" customWidth="1"/>
    <col min="5158" max="5158" width="3.33203125" style="142" customWidth="1"/>
    <col min="5159" max="5159" width="10" style="142" customWidth="1"/>
    <col min="5160" max="5376" width="9.33203125" style="142"/>
    <col min="5377" max="5377" width="4.5" style="142" customWidth="1"/>
    <col min="5378" max="5378" width="27.6640625" style="142" bestFit="1" customWidth="1"/>
    <col min="5379" max="5379" width="13.1640625" style="142" customWidth="1"/>
    <col min="5380" max="5380" width="10.33203125" style="142" customWidth="1"/>
    <col min="5381" max="5381" width="17.5" style="142" bestFit="1" customWidth="1"/>
    <col min="5382" max="5382" width="56.1640625" style="142" customWidth="1"/>
    <col min="5383" max="5383" width="2" style="142" customWidth="1"/>
    <col min="5384" max="5384" width="3.5" style="142" bestFit="1" customWidth="1"/>
    <col min="5385" max="5385" width="8.33203125" style="142" customWidth="1"/>
    <col min="5386" max="5386" width="4" style="142" customWidth="1"/>
    <col min="5387" max="5387" width="3.5" style="142" customWidth="1"/>
    <col min="5388" max="5388" width="7.1640625" style="142" customWidth="1"/>
    <col min="5389" max="5389" width="4.1640625" style="142" bestFit="1" customWidth="1"/>
    <col min="5390" max="5413" width="3.5" style="142" customWidth="1"/>
    <col min="5414" max="5414" width="3.33203125" style="142" customWidth="1"/>
    <col min="5415" max="5415" width="10" style="142" customWidth="1"/>
    <col min="5416" max="5632" width="9.33203125" style="142"/>
    <col min="5633" max="5633" width="4.5" style="142" customWidth="1"/>
    <col min="5634" max="5634" width="27.6640625" style="142" bestFit="1" customWidth="1"/>
    <col min="5635" max="5635" width="13.1640625" style="142" customWidth="1"/>
    <col min="5636" max="5636" width="10.33203125" style="142" customWidth="1"/>
    <col min="5637" max="5637" width="17.5" style="142" bestFit="1" customWidth="1"/>
    <col min="5638" max="5638" width="56.1640625" style="142" customWidth="1"/>
    <col min="5639" max="5639" width="2" style="142" customWidth="1"/>
    <col min="5640" max="5640" width="3.5" style="142" bestFit="1" customWidth="1"/>
    <col min="5641" max="5641" width="8.33203125" style="142" customWidth="1"/>
    <col min="5642" max="5642" width="4" style="142" customWidth="1"/>
    <col min="5643" max="5643" width="3.5" style="142" customWidth="1"/>
    <col min="5644" max="5644" width="7.1640625" style="142" customWidth="1"/>
    <col min="5645" max="5645" width="4.1640625" style="142" bestFit="1" customWidth="1"/>
    <col min="5646" max="5669" width="3.5" style="142" customWidth="1"/>
    <col min="5670" max="5670" width="3.33203125" style="142" customWidth="1"/>
    <col min="5671" max="5671" width="10" style="142" customWidth="1"/>
    <col min="5672" max="5888" width="9.33203125" style="142"/>
    <col min="5889" max="5889" width="4.5" style="142" customWidth="1"/>
    <col min="5890" max="5890" width="27.6640625" style="142" bestFit="1" customWidth="1"/>
    <col min="5891" max="5891" width="13.1640625" style="142" customWidth="1"/>
    <col min="5892" max="5892" width="10.33203125" style="142" customWidth="1"/>
    <col min="5893" max="5893" width="17.5" style="142" bestFit="1" customWidth="1"/>
    <col min="5894" max="5894" width="56.1640625" style="142" customWidth="1"/>
    <col min="5895" max="5895" width="2" style="142" customWidth="1"/>
    <col min="5896" max="5896" width="3.5" style="142" bestFit="1" customWidth="1"/>
    <col min="5897" max="5897" width="8.33203125" style="142" customWidth="1"/>
    <col min="5898" max="5898" width="4" style="142" customWidth="1"/>
    <col min="5899" max="5899" width="3.5" style="142" customWidth="1"/>
    <col min="5900" max="5900" width="7.1640625" style="142" customWidth="1"/>
    <col min="5901" max="5901" width="4.1640625" style="142" bestFit="1" customWidth="1"/>
    <col min="5902" max="5925" width="3.5" style="142" customWidth="1"/>
    <col min="5926" max="5926" width="3.33203125" style="142" customWidth="1"/>
    <col min="5927" max="5927" width="10" style="142" customWidth="1"/>
    <col min="5928" max="6144" width="9.33203125" style="142"/>
    <col min="6145" max="6145" width="4.5" style="142" customWidth="1"/>
    <col min="6146" max="6146" width="27.6640625" style="142" bestFit="1" customWidth="1"/>
    <col min="6147" max="6147" width="13.1640625" style="142" customWidth="1"/>
    <col min="6148" max="6148" width="10.33203125" style="142" customWidth="1"/>
    <col min="6149" max="6149" width="17.5" style="142" bestFit="1" customWidth="1"/>
    <col min="6150" max="6150" width="56.1640625" style="142" customWidth="1"/>
    <col min="6151" max="6151" width="2" style="142" customWidth="1"/>
    <col min="6152" max="6152" width="3.5" style="142" bestFit="1" customWidth="1"/>
    <col min="6153" max="6153" width="8.33203125" style="142" customWidth="1"/>
    <col min="6154" max="6154" width="4" style="142" customWidth="1"/>
    <col min="6155" max="6155" width="3.5" style="142" customWidth="1"/>
    <col min="6156" max="6156" width="7.1640625" style="142" customWidth="1"/>
    <col min="6157" max="6157" width="4.1640625" style="142" bestFit="1" customWidth="1"/>
    <col min="6158" max="6181" width="3.5" style="142" customWidth="1"/>
    <col min="6182" max="6182" width="3.33203125" style="142" customWidth="1"/>
    <col min="6183" max="6183" width="10" style="142" customWidth="1"/>
    <col min="6184" max="6400" width="9.33203125" style="142"/>
    <col min="6401" max="6401" width="4.5" style="142" customWidth="1"/>
    <col min="6402" max="6402" width="27.6640625" style="142" bestFit="1" customWidth="1"/>
    <col min="6403" max="6403" width="13.1640625" style="142" customWidth="1"/>
    <col min="6404" max="6404" width="10.33203125" style="142" customWidth="1"/>
    <col min="6405" max="6405" width="17.5" style="142" bestFit="1" customWidth="1"/>
    <col min="6406" max="6406" width="56.1640625" style="142" customWidth="1"/>
    <col min="6407" max="6407" width="2" style="142" customWidth="1"/>
    <col min="6408" max="6408" width="3.5" style="142" bestFit="1" customWidth="1"/>
    <col min="6409" max="6409" width="8.33203125" style="142" customWidth="1"/>
    <col min="6410" max="6410" width="4" style="142" customWidth="1"/>
    <col min="6411" max="6411" width="3.5" style="142" customWidth="1"/>
    <col min="6412" max="6412" width="7.1640625" style="142" customWidth="1"/>
    <col min="6413" max="6413" width="4.1640625" style="142" bestFit="1" customWidth="1"/>
    <col min="6414" max="6437" width="3.5" style="142" customWidth="1"/>
    <col min="6438" max="6438" width="3.33203125" style="142" customWidth="1"/>
    <col min="6439" max="6439" width="10" style="142" customWidth="1"/>
    <col min="6440" max="6656" width="9.33203125" style="142"/>
    <col min="6657" max="6657" width="4.5" style="142" customWidth="1"/>
    <col min="6658" max="6658" width="27.6640625" style="142" bestFit="1" customWidth="1"/>
    <col min="6659" max="6659" width="13.1640625" style="142" customWidth="1"/>
    <col min="6660" max="6660" width="10.33203125" style="142" customWidth="1"/>
    <col min="6661" max="6661" width="17.5" style="142" bestFit="1" customWidth="1"/>
    <col min="6662" max="6662" width="56.1640625" style="142" customWidth="1"/>
    <col min="6663" max="6663" width="2" style="142" customWidth="1"/>
    <col min="6664" max="6664" width="3.5" style="142" bestFit="1" customWidth="1"/>
    <col min="6665" max="6665" width="8.33203125" style="142" customWidth="1"/>
    <col min="6666" max="6666" width="4" style="142" customWidth="1"/>
    <col min="6667" max="6667" width="3.5" style="142" customWidth="1"/>
    <col min="6668" max="6668" width="7.1640625" style="142" customWidth="1"/>
    <col min="6669" max="6669" width="4.1640625" style="142" bestFit="1" customWidth="1"/>
    <col min="6670" max="6693" width="3.5" style="142" customWidth="1"/>
    <col min="6694" max="6694" width="3.33203125" style="142" customWidth="1"/>
    <col min="6695" max="6695" width="10" style="142" customWidth="1"/>
    <col min="6696" max="6912" width="9.33203125" style="142"/>
    <col min="6913" max="6913" width="4.5" style="142" customWidth="1"/>
    <col min="6914" max="6914" width="27.6640625" style="142" bestFit="1" customWidth="1"/>
    <col min="6915" max="6915" width="13.1640625" style="142" customWidth="1"/>
    <col min="6916" max="6916" width="10.33203125" style="142" customWidth="1"/>
    <col min="6917" max="6917" width="17.5" style="142" bestFit="1" customWidth="1"/>
    <col min="6918" max="6918" width="56.1640625" style="142" customWidth="1"/>
    <col min="6919" max="6919" width="2" style="142" customWidth="1"/>
    <col min="6920" max="6920" width="3.5" style="142" bestFit="1" customWidth="1"/>
    <col min="6921" max="6921" width="8.33203125" style="142" customWidth="1"/>
    <col min="6922" max="6922" width="4" style="142" customWidth="1"/>
    <col min="6923" max="6923" width="3.5" style="142" customWidth="1"/>
    <col min="6924" max="6924" width="7.1640625" style="142" customWidth="1"/>
    <col min="6925" max="6925" width="4.1640625" style="142" bestFit="1" customWidth="1"/>
    <col min="6926" max="6949" width="3.5" style="142" customWidth="1"/>
    <col min="6950" max="6950" width="3.33203125" style="142" customWidth="1"/>
    <col min="6951" max="6951" width="10" style="142" customWidth="1"/>
    <col min="6952" max="7168" width="9.33203125" style="142"/>
    <col min="7169" max="7169" width="4.5" style="142" customWidth="1"/>
    <col min="7170" max="7170" width="27.6640625" style="142" bestFit="1" customWidth="1"/>
    <col min="7171" max="7171" width="13.1640625" style="142" customWidth="1"/>
    <col min="7172" max="7172" width="10.33203125" style="142" customWidth="1"/>
    <col min="7173" max="7173" width="17.5" style="142" bestFit="1" customWidth="1"/>
    <col min="7174" max="7174" width="56.1640625" style="142" customWidth="1"/>
    <col min="7175" max="7175" width="2" style="142" customWidth="1"/>
    <col min="7176" max="7176" width="3.5" style="142" bestFit="1" customWidth="1"/>
    <col min="7177" max="7177" width="8.33203125" style="142" customWidth="1"/>
    <col min="7178" max="7178" width="4" style="142" customWidth="1"/>
    <col min="7179" max="7179" width="3.5" style="142" customWidth="1"/>
    <col min="7180" max="7180" width="7.1640625" style="142" customWidth="1"/>
    <col min="7181" max="7181" width="4.1640625" style="142" bestFit="1" customWidth="1"/>
    <col min="7182" max="7205" width="3.5" style="142" customWidth="1"/>
    <col min="7206" max="7206" width="3.33203125" style="142" customWidth="1"/>
    <col min="7207" max="7207" width="10" style="142" customWidth="1"/>
    <col min="7208" max="7424" width="9.33203125" style="142"/>
    <col min="7425" max="7425" width="4.5" style="142" customWidth="1"/>
    <col min="7426" max="7426" width="27.6640625" style="142" bestFit="1" customWidth="1"/>
    <col min="7427" max="7427" width="13.1640625" style="142" customWidth="1"/>
    <col min="7428" max="7428" width="10.33203125" style="142" customWidth="1"/>
    <col min="7429" max="7429" width="17.5" style="142" bestFit="1" customWidth="1"/>
    <col min="7430" max="7430" width="56.1640625" style="142" customWidth="1"/>
    <col min="7431" max="7431" width="2" style="142" customWidth="1"/>
    <col min="7432" max="7432" width="3.5" style="142" bestFit="1" customWidth="1"/>
    <col min="7433" max="7433" width="8.33203125" style="142" customWidth="1"/>
    <col min="7434" max="7434" width="4" style="142" customWidth="1"/>
    <col min="7435" max="7435" width="3.5" style="142" customWidth="1"/>
    <col min="7436" max="7436" width="7.1640625" style="142" customWidth="1"/>
    <col min="7437" max="7437" width="4.1640625" style="142" bestFit="1" customWidth="1"/>
    <col min="7438" max="7461" width="3.5" style="142" customWidth="1"/>
    <col min="7462" max="7462" width="3.33203125" style="142" customWidth="1"/>
    <col min="7463" max="7463" width="10" style="142" customWidth="1"/>
    <col min="7464" max="7680" width="9.33203125" style="142"/>
    <col min="7681" max="7681" width="4.5" style="142" customWidth="1"/>
    <col min="7682" max="7682" width="27.6640625" style="142" bestFit="1" customWidth="1"/>
    <col min="7683" max="7683" width="13.1640625" style="142" customWidth="1"/>
    <col min="7684" max="7684" width="10.33203125" style="142" customWidth="1"/>
    <col min="7685" max="7685" width="17.5" style="142" bestFit="1" customWidth="1"/>
    <col min="7686" max="7686" width="56.1640625" style="142" customWidth="1"/>
    <col min="7687" max="7687" width="2" style="142" customWidth="1"/>
    <col min="7688" max="7688" width="3.5" style="142" bestFit="1" customWidth="1"/>
    <col min="7689" max="7689" width="8.33203125" style="142" customWidth="1"/>
    <col min="7690" max="7690" width="4" style="142" customWidth="1"/>
    <col min="7691" max="7691" width="3.5" style="142" customWidth="1"/>
    <col min="7692" max="7692" width="7.1640625" style="142" customWidth="1"/>
    <col min="7693" max="7693" width="4.1640625" style="142" bestFit="1" customWidth="1"/>
    <col min="7694" max="7717" width="3.5" style="142" customWidth="1"/>
    <col min="7718" max="7718" width="3.33203125" style="142" customWidth="1"/>
    <col min="7719" max="7719" width="10" style="142" customWidth="1"/>
    <col min="7720" max="7936" width="9.33203125" style="142"/>
    <col min="7937" max="7937" width="4.5" style="142" customWidth="1"/>
    <col min="7938" max="7938" width="27.6640625" style="142" bestFit="1" customWidth="1"/>
    <col min="7939" max="7939" width="13.1640625" style="142" customWidth="1"/>
    <col min="7940" max="7940" width="10.33203125" style="142" customWidth="1"/>
    <col min="7941" max="7941" width="17.5" style="142" bestFit="1" customWidth="1"/>
    <col min="7942" max="7942" width="56.1640625" style="142" customWidth="1"/>
    <col min="7943" max="7943" width="2" style="142" customWidth="1"/>
    <col min="7944" max="7944" width="3.5" style="142" bestFit="1" customWidth="1"/>
    <col min="7945" max="7945" width="8.33203125" style="142" customWidth="1"/>
    <col min="7946" max="7946" width="4" style="142" customWidth="1"/>
    <col min="7947" max="7947" width="3.5" style="142" customWidth="1"/>
    <col min="7948" max="7948" width="7.1640625" style="142" customWidth="1"/>
    <col min="7949" max="7949" width="4.1640625" style="142" bestFit="1" customWidth="1"/>
    <col min="7950" max="7973" width="3.5" style="142" customWidth="1"/>
    <col min="7974" max="7974" width="3.33203125" style="142" customWidth="1"/>
    <col min="7975" max="7975" width="10" style="142" customWidth="1"/>
    <col min="7976" max="8192" width="9.33203125" style="142"/>
    <col min="8193" max="8193" width="4.5" style="142" customWidth="1"/>
    <col min="8194" max="8194" width="27.6640625" style="142" bestFit="1" customWidth="1"/>
    <col min="8195" max="8195" width="13.1640625" style="142" customWidth="1"/>
    <col min="8196" max="8196" width="10.33203125" style="142" customWidth="1"/>
    <col min="8197" max="8197" width="17.5" style="142" bestFit="1" customWidth="1"/>
    <col min="8198" max="8198" width="56.1640625" style="142" customWidth="1"/>
    <col min="8199" max="8199" width="2" style="142" customWidth="1"/>
    <col min="8200" max="8200" width="3.5" style="142" bestFit="1" customWidth="1"/>
    <col min="8201" max="8201" width="8.33203125" style="142" customWidth="1"/>
    <col min="8202" max="8202" width="4" style="142" customWidth="1"/>
    <col min="8203" max="8203" width="3.5" style="142" customWidth="1"/>
    <col min="8204" max="8204" width="7.1640625" style="142" customWidth="1"/>
    <col min="8205" max="8205" width="4.1640625" style="142" bestFit="1" customWidth="1"/>
    <col min="8206" max="8229" width="3.5" style="142" customWidth="1"/>
    <col min="8230" max="8230" width="3.33203125" style="142" customWidth="1"/>
    <col min="8231" max="8231" width="10" style="142" customWidth="1"/>
    <col min="8232" max="8448" width="9.33203125" style="142"/>
    <col min="8449" max="8449" width="4.5" style="142" customWidth="1"/>
    <col min="8450" max="8450" width="27.6640625" style="142" bestFit="1" customWidth="1"/>
    <col min="8451" max="8451" width="13.1640625" style="142" customWidth="1"/>
    <col min="8452" max="8452" width="10.33203125" style="142" customWidth="1"/>
    <col min="8453" max="8453" width="17.5" style="142" bestFit="1" customWidth="1"/>
    <col min="8454" max="8454" width="56.1640625" style="142" customWidth="1"/>
    <col min="8455" max="8455" width="2" style="142" customWidth="1"/>
    <col min="8456" max="8456" width="3.5" style="142" bestFit="1" customWidth="1"/>
    <col min="8457" max="8457" width="8.33203125" style="142" customWidth="1"/>
    <col min="8458" max="8458" width="4" style="142" customWidth="1"/>
    <col min="8459" max="8459" width="3.5" style="142" customWidth="1"/>
    <col min="8460" max="8460" width="7.1640625" style="142" customWidth="1"/>
    <col min="8461" max="8461" width="4.1640625" style="142" bestFit="1" customWidth="1"/>
    <col min="8462" max="8485" width="3.5" style="142" customWidth="1"/>
    <col min="8486" max="8486" width="3.33203125" style="142" customWidth="1"/>
    <col min="8487" max="8487" width="10" style="142" customWidth="1"/>
    <col min="8488" max="8704" width="9.33203125" style="142"/>
    <col min="8705" max="8705" width="4.5" style="142" customWidth="1"/>
    <col min="8706" max="8706" width="27.6640625" style="142" bestFit="1" customWidth="1"/>
    <col min="8707" max="8707" width="13.1640625" style="142" customWidth="1"/>
    <col min="8708" max="8708" width="10.33203125" style="142" customWidth="1"/>
    <col min="8709" max="8709" width="17.5" style="142" bestFit="1" customWidth="1"/>
    <col min="8710" max="8710" width="56.1640625" style="142" customWidth="1"/>
    <col min="8711" max="8711" width="2" style="142" customWidth="1"/>
    <col min="8712" max="8712" width="3.5" style="142" bestFit="1" customWidth="1"/>
    <col min="8713" max="8713" width="8.33203125" style="142" customWidth="1"/>
    <col min="8714" max="8714" width="4" style="142" customWidth="1"/>
    <col min="8715" max="8715" width="3.5" style="142" customWidth="1"/>
    <col min="8716" max="8716" width="7.1640625" style="142" customWidth="1"/>
    <col min="8717" max="8717" width="4.1640625" style="142" bestFit="1" customWidth="1"/>
    <col min="8718" max="8741" width="3.5" style="142" customWidth="1"/>
    <col min="8742" max="8742" width="3.33203125" style="142" customWidth="1"/>
    <col min="8743" max="8743" width="10" style="142" customWidth="1"/>
    <col min="8744" max="8960" width="9.33203125" style="142"/>
    <col min="8961" max="8961" width="4.5" style="142" customWidth="1"/>
    <col min="8962" max="8962" width="27.6640625" style="142" bestFit="1" customWidth="1"/>
    <col min="8963" max="8963" width="13.1640625" style="142" customWidth="1"/>
    <col min="8964" max="8964" width="10.33203125" style="142" customWidth="1"/>
    <col min="8965" max="8965" width="17.5" style="142" bestFit="1" customWidth="1"/>
    <col min="8966" max="8966" width="56.1640625" style="142" customWidth="1"/>
    <col min="8967" max="8967" width="2" style="142" customWidth="1"/>
    <col min="8968" max="8968" width="3.5" style="142" bestFit="1" customWidth="1"/>
    <col min="8969" max="8969" width="8.33203125" style="142" customWidth="1"/>
    <col min="8970" max="8970" width="4" style="142" customWidth="1"/>
    <col min="8971" max="8971" width="3.5" style="142" customWidth="1"/>
    <col min="8972" max="8972" width="7.1640625" style="142" customWidth="1"/>
    <col min="8973" max="8973" width="4.1640625" style="142" bestFit="1" customWidth="1"/>
    <col min="8974" max="8997" width="3.5" style="142" customWidth="1"/>
    <col min="8998" max="8998" width="3.33203125" style="142" customWidth="1"/>
    <col min="8999" max="8999" width="10" style="142" customWidth="1"/>
    <col min="9000" max="9216" width="9.33203125" style="142"/>
    <col min="9217" max="9217" width="4.5" style="142" customWidth="1"/>
    <col min="9218" max="9218" width="27.6640625" style="142" bestFit="1" customWidth="1"/>
    <col min="9219" max="9219" width="13.1640625" style="142" customWidth="1"/>
    <col min="9220" max="9220" width="10.33203125" style="142" customWidth="1"/>
    <col min="9221" max="9221" width="17.5" style="142" bestFit="1" customWidth="1"/>
    <col min="9222" max="9222" width="56.1640625" style="142" customWidth="1"/>
    <col min="9223" max="9223" width="2" style="142" customWidth="1"/>
    <col min="9224" max="9224" width="3.5" style="142" bestFit="1" customWidth="1"/>
    <col min="9225" max="9225" width="8.33203125" style="142" customWidth="1"/>
    <col min="9226" max="9226" width="4" style="142" customWidth="1"/>
    <col min="9227" max="9227" width="3.5" style="142" customWidth="1"/>
    <col min="9228" max="9228" width="7.1640625" style="142" customWidth="1"/>
    <col min="9229" max="9229" width="4.1640625" style="142" bestFit="1" customWidth="1"/>
    <col min="9230" max="9253" width="3.5" style="142" customWidth="1"/>
    <col min="9254" max="9254" width="3.33203125" style="142" customWidth="1"/>
    <col min="9255" max="9255" width="10" style="142" customWidth="1"/>
    <col min="9256" max="9472" width="9.33203125" style="142"/>
    <col min="9473" max="9473" width="4.5" style="142" customWidth="1"/>
    <col min="9474" max="9474" width="27.6640625" style="142" bestFit="1" customWidth="1"/>
    <col min="9475" max="9475" width="13.1640625" style="142" customWidth="1"/>
    <col min="9476" max="9476" width="10.33203125" style="142" customWidth="1"/>
    <col min="9477" max="9477" width="17.5" style="142" bestFit="1" customWidth="1"/>
    <col min="9478" max="9478" width="56.1640625" style="142" customWidth="1"/>
    <col min="9479" max="9479" width="2" style="142" customWidth="1"/>
    <col min="9480" max="9480" width="3.5" style="142" bestFit="1" customWidth="1"/>
    <col min="9481" max="9481" width="8.33203125" style="142" customWidth="1"/>
    <col min="9482" max="9482" width="4" style="142" customWidth="1"/>
    <col min="9483" max="9483" width="3.5" style="142" customWidth="1"/>
    <col min="9484" max="9484" width="7.1640625" style="142" customWidth="1"/>
    <col min="9485" max="9485" width="4.1640625" style="142" bestFit="1" customWidth="1"/>
    <col min="9486" max="9509" width="3.5" style="142" customWidth="1"/>
    <col min="9510" max="9510" width="3.33203125" style="142" customWidth="1"/>
    <col min="9511" max="9511" width="10" style="142" customWidth="1"/>
    <col min="9512" max="9728" width="9.33203125" style="142"/>
    <col min="9729" max="9729" width="4.5" style="142" customWidth="1"/>
    <col min="9730" max="9730" width="27.6640625" style="142" bestFit="1" customWidth="1"/>
    <col min="9731" max="9731" width="13.1640625" style="142" customWidth="1"/>
    <col min="9732" max="9732" width="10.33203125" style="142" customWidth="1"/>
    <col min="9733" max="9733" width="17.5" style="142" bestFit="1" customWidth="1"/>
    <col min="9734" max="9734" width="56.1640625" style="142" customWidth="1"/>
    <col min="9735" max="9735" width="2" style="142" customWidth="1"/>
    <col min="9736" max="9736" width="3.5" style="142" bestFit="1" customWidth="1"/>
    <col min="9737" max="9737" width="8.33203125" style="142" customWidth="1"/>
    <col min="9738" max="9738" width="4" style="142" customWidth="1"/>
    <col min="9739" max="9739" width="3.5" style="142" customWidth="1"/>
    <col min="9740" max="9740" width="7.1640625" style="142" customWidth="1"/>
    <col min="9741" max="9741" width="4.1640625" style="142" bestFit="1" customWidth="1"/>
    <col min="9742" max="9765" width="3.5" style="142" customWidth="1"/>
    <col min="9766" max="9766" width="3.33203125" style="142" customWidth="1"/>
    <col min="9767" max="9767" width="10" style="142" customWidth="1"/>
    <col min="9768" max="9984" width="9.33203125" style="142"/>
    <col min="9985" max="9985" width="4.5" style="142" customWidth="1"/>
    <col min="9986" max="9986" width="27.6640625" style="142" bestFit="1" customWidth="1"/>
    <col min="9987" max="9987" width="13.1640625" style="142" customWidth="1"/>
    <col min="9988" max="9988" width="10.33203125" style="142" customWidth="1"/>
    <col min="9989" max="9989" width="17.5" style="142" bestFit="1" customWidth="1"/>
    <col min="9990" max="9990" width="56.1640625" style="142" customWidth="1"/>
    <col min="9991" max="9991" width="2" style="142" customWidth="1"/>
    <col min="9992" max="9992" width="3.5" style="142" bestFit="1" customWidth="1"/>
    <col min="9993" max="9993" width="8.33203125" style="142" customWidth="1"/>
    <col min="9994" max="9994" width="4" style="142" customWidth="1"/>
    <col min="9995" max="9995" width="3.5" style="142" customWidth="1"/>
    <col min="9996" max="9996" width="7.1640625" style="142" customWidth="1"/>
    <col min="9997" max="9997" width="4.1640625" style="142" bestFit="1" customWidth="1"/>
    <col min="9998" max="10021" width="3.5" style="142" customWidth="1"/>
    <col min="10022" max="10022" width="3.33203125" style="142" customWidth="1"/>
    <col min="10023" max="10023" width="10" style="142" customWidth="1"/>
    <col min="10024" max="10240" width="9.33203125" style="142"/>
    <col min="10241" max="10241" width="4.5" style="142" customWidth="1"/>
    <col min="10242" max="10242" width="27.6640625" style="142" bestFit="1" customWidth="1"/>
    <col min="10243" max="10243" width="13.1640625" style="142" customWidth="1"/>
    <col min="10244" max="10244" width="10.33203125" style="142" customWidth="1"/>
    <col min="10245" max="10245" width="17.5" style="142" bestFit="1" customWidth="1"/>
    <col min="10246" max="10246" width="56.1640625" style="142" customWidth="1"/>
    <col min="10247" max="10247" width="2" style="142" customWidth="1"/>
    <col min="10248" max="10248" width="3.5" style="142" bestFit="1" customWidth="1"/>
    <col min="10249" max="10249" width="8.33203125" style="142" customWidth="1"/>
    <col min="10250" max="10250" width="4" style="142" customWidth="1"/>
    <col min="10251" max="10251" width="3.5" style="142" customWidth="1"/>
    <col min="10252" max="10252" width="7.1640625" style="142" customWidth="1"/>
    <col min="10253" max="10253" width="4.1640625" style="142" bestFit="1" customWidth="1"/>
    <col min="10254" max="10277" width="3.5" style="142" customWidth="1"/>
    <col min="10278" max="10278" width="3.33203125" style="142" customWidth="1"/>
    <col min="10279" max="10279" width="10" style="142" customWidth="1"/>
    <col min="10280" max="10496" width="9.33203125" style="142"/>
    <col min="10497" max="10497" width="4.5" style="142" customWidth="1"/>
    <col min="10498" max="10498" width="27.6640625" style="142" bestFit="1" customWidth="1"/>
    <col min="10499" max="10499" width="13.1640625" style="142" customWidth="1"/>
    <col min="10500" max="10500" width="10.33203125" style="142" customWidth="1"/>
    <col min="10501" max="10501" width="17.5" style="142" bestFit="1" customWidth="1"/>
    <col min="10502" max="10502" width="56.1640625" style="142" customWidth="1"/>
    <col min="10503" max="10503" width="2" style="142" customWidth="1"/>
    <col min="10504" max="10504" width="3.5" style="142" bestFit="1" customWidth="1"/>
    <col min="10505" max="10505" width="8.33203125" style="142" customWidth="1"/>
    <col min="10506" max="10506" width="4" style="142" customWidth="1"/>
    <col min="10507" max="10507" width="3.5" style="142" customWidth="1"/>
    <col min="10508" max="10508" width="7.1640625" style="142" customWidth="1"/>
    <col min="10509" max="10509" width="4.1640625" style="142" bestFit="1" customWidth="1"/>
    <col min="10510" max="10533" width="3.5" style="142" customWidth="1"/>
    <col min="10534" max="10534" width="3.33203125" style="142" customWidth="1"/>
    <col min="10535" max="10535" width="10" style="142" customWidth="1"/>
    <col min="10536" max="10752" width="9.33203125" style="142"/>
    <col min="10753" max="10753" width="4.5" style="142" customWidth="1"/>
    <col min="10754" max="10754" width="27.6640625" style="142" bestFit="1" customWidth="1"/>
    <col min="10755" max="10755" width="13.1640625" style="142" customWidth="1"/>
    <col min="10756" max="10756" width="10.33203125" style="142" customWidth="1"/>
    <col min="10757" max="10757" width="17.5" style="142" bestFit="1" customWidth="1"/>
    <col min="10758" max="10758" width="56.1640625" style="142" customWidth="1"/>
    <col min="10759" max="10759" width="2" style="142" customWidth="1"/>
    <col min="10760" max="10760" width="3.5" style="142" bestFit="1" customWidth="1"/>
    <col min="10761" max="10761" width="8.33203125" style="142" customWidth="1"/>
    <col min="10762" max="10762" width="4" style="142" customWidth="1"/>
    <col min="10763" max="10763" width="3.5" style="142" customWidth="1"/>
    <col min="10764" max="10764" width="7.1640625" style="142" customWidth="1"/>
    <col min="10765" max="10765" width="4.1640625" style="142" bestFit="1" customWidth="1"/>
    <col min="10766" max="10789" width="3.5" style="142" customWidth="1"/>
    <col min="10790" max="10790" width="3.33203125" style="142" customWidth="1"/>
    <col min="10791" max="10791" width="10" style="142" customWidth="1"/>
    <col min="10792" max="11008" width="9.33203125" style="142"/>
    <col min="11009" max="11009" width="4.5" style="142" customWidth="1"/>
    <col min="11010" max="11010" width="27.6640625" style="142" bestFit="1" customWidth="1"/>
    <col min="11011" max="11011" width="13.1640625" style="142" customWidth="1"/>
    <col min="11012" max="11012" width="10.33203125" style="142" customWidth="1"/>
    <col min="11013" max="11013" width="17.5" style="142" bestFit="1" customWidth="1"/>
    <col min="11014" max="11014" width="56.1640625" style="142" customWidth="1"/>
    <col min="11015" max="11015" width="2" style="142" customWidth="1"/>
    <col min="11016" max="11016" width="3.5" style="142" bestFit="1" customWidth="1"/>
    <col min="11017" max="11017" width="8.33203125" style="142" customWidth="1"/>
    <col min="11018" max="11018" width="4" style="142" customWidth="1"/>
    <col min="11019" max="11019" width="3.5" style="142" customWidth="1"/>
    <col min="11020" max="11020" width="7.1640625" style="142" customWidth="1"/>
    <col min="11021" max="11021" width="4.1640625" style="142" bestFit="1" customWidth="1"/>
    <col min="11022" max="11045" width="3.5" style="142" customWidth="1"/>
    <col min="11046" max="11046" width="3.33203125" style="142" customWidth="1"/>
    <col min="11047" max="11047" width="10" style="142" customWidth="1"/>
    <col min="11048" max="11264" width="9.33203125" style="142"/>
    <col min="11265" max="11265" width="4.5" style="142" customWidth="1"/>
    <col min="11266" max="11266" width="27.6640625" style="142" bestFit="1" customWidth="1"/>
    <col min="11267" max="11267" width="13.1640625" style="142" customWidth="1"/>
    <col min="11268" max="11268" width="10.33203125" style="142" customWidth="1"/>
    <col min="11269" max="11269" width="17.5" style="142" bestFit="1" customWidth="1"/>
    <col min="11270" max="11270" width="56.1640625" style="142" customWidth="1"/>
    <col min="11271" max="11271" width="2" style="142" customWidth="1"/>
    <col min="11272" max="11272" width="3.5" style="142" bestFit="1" customWidth="1"/>
    <col min="11273" max="11273" width="8.33203125" style="142" customWidth="1"/>
    <col min="11274" max="11274" width="4" style="142" customWidth="1"/>
    <col min="11275" max="11275" width="3.5" style="142" customWidth="1"/>
    <col min="11276" max="11276" width="7.1640625" style="142" customWidth="1"/>
    <col min="11277" max="11277" width="4.1640625" style="142" bestFit="1" customWidth="1"/>
    <col min="11278" max="11301" width="3.5" style="142" customWidth="1"/>
    <col min="11302" max="11302" width="3.33203125" style="142" customWidth="1"/>
    <col min="11303" max="11303" width="10" style="142" customWidth="1"/>
    <col min="11304" max="11520" width="9.33203125" style="142"/>
    <col min="11521" max="11521" width="4.5" style="142" customWidth="1"/>
    <col min="11522" max="11522" width="27.6640625" style="142" bestFit="1" customWidth="1"/>
    <col min="11523" max="11523" width="13.1640625" style="142" customWidth="1"/>
    <col min="11524" max="11524" width="10.33203125" style="142" customWidth="1"/>
    <col min="11525" max="11525" width="17.5" style="142" bestFit="1" customWidth="1"/>
    <col min="11526" max="11526" width="56.1640625" style="142" customWidth="1"/>
    <col min="11527" max="11527" width="2" style="142" customWidth="1"/>
    <col min="11528" max="11528" width="3.5" style="142" bestFit="1" customWidth="1"/>
    <col min="11529" max="11529" width="8.33203125" style="142" customWidth="1"/>
    <col min="11530" max="11530" width="4" style="142" customWidth="1"/>
    <col min="11531" max="11531" width="3.5" style="142" customWidth="1"/>
    <col min="11532" max="11532" width="7.1640625" style="142" customWidth="1"/>
    <col min="11533" max="11533" width="4.1640625" style="142" bestFit="1" customWidth="1"/>
    <col min="11534" max="11557" width="3.5" style="142" customWidth="1"/>
    <col min="11558" max="11558" width="3.33203125" style="142" customWidth="1"/>
    <col min="11559" max="11559" width="10" style="142" customWidth="1"/>
    <col min="11560" max="11776" width="9.33203125" style="142"/>
    <col min="11777" max="11777" width="4.5" style="142" customWidth="1"/>
    <col min="11778" max="11778" width="27.6640625" style="142" bestFit="1" customWidth="1"/>
    <col min="11779" max="11779" width="13.1640625" style="142" customWidth="1"/>
    <col min="11780" max="11780" width="10.33203125" style="142" customWidth="1"/>
    <col min="11781" max="11781" width="17.5" style="142" bestFit="1" customWidth="1"/>
    <col min="11782" max="11782" width="56.1640625" style="142" customWidth="1"/>
    <col min="11783" max="11783" width="2" style="142" customWidth="1"/>
    <col min="11784" max="11784" width="3.5" style="142" bestFit="1" customWidth="1"/>
    <col min="11785" max="11785" width="8.33203125" style="142" customWidth="1"/>
    <col min="11786" max="11786" width="4" style="142" customWidth="1"/>
    <col min="11787" max="11787" width="3.5" style="142" customWidth="1"/>
    <col min="11788" max="11788" width="7.1640625" style="142" customWidth="1"/>
    <col min="11789" max="11789" width="4.1640625" style="142" bestFit="1" customWidth="1"/>
    <col min="11790" max="11813" width="3.5" style="142" customWidth="1"/>
    <col min="11814" max="11814" width="3.33203125" style="142" customWidth="1"/>
    <col min="11815" max="11815" width="10" style="142" customWidth="1"/>
    <col min="11816" max="12032" width="9.33203125" style="142"/>
    <col min="12033" max="12033" width="4.5" style="142" customWidth="1"/>
    <col min="12034" max="12034" width="27.6640625" style="142" bestFit="1" customWidth="1"/>
    <col min="12035" max="12035" width="13.1640625" style="142" customWidth="1"/>
    <col min="12036" max="12036" width="10.33203125" style="142" customWidth="1"/>
    <col min="12037" max="12037" width="17.5" style="142" bestFit="1" customWidth="1"/>
    <col min="12038" max="12038" width="56.1640625" style="142" customWidth="1"/>
    <col min="12039" max="12039" width="2" style="142" customWidth="1"/>
    <col min="12040" max="12040" width="3.5" style="142" bestFit="1" customWidth="1"/>
    <col min="12041" max="12041" width="8.33203125" style="142" customWidth="1"/>
    <col min="12042" max="12042" width="4" style="142" customWidth="1"/>
    <col min="12043" max="12043" width="3.5" style="142" customWidth="1"/>
    <col min="12044" max="12044" width="7.1640625" style="142" customWidth="1"/>
    <col min="12045" max="12045" width="4.1640625" style="142" bestFit="1" customWidth="1"/>
    <col min="12046" max="12069" width="3.5" style="142" customWidth="1"/>
    <col min="12070" max="12070" width="3.33203125" style="142" customWidth="1"/>
    <col min="12071" max="12071" width="10" style="142" customWidth="1"/>
    <col min="12072" max="12288" width="9.33203125" style="142"/>
    <col min="12289" max="12289" width="4.5" style="142" customWidth="1"/>
    <col min="12290" max="12290" width="27.6640625" style="142" bestFit="1" customWidth="1"/>
    <col min="12291" max="12291" width="13.1640625" style="142" customWidth="1"/>
    <col min="12292" max="12292" width="10.33203125" style="142" customWidth="1"/>
    <col min="12293" max="12293" width="17.5" style="142" bestFit="1" customWidth="1"/>
    <col min="12294" max="12294" width="56.1640625" style="142" customWidth="1"/>
    <col min="12295" max="12295" width="2" style="142" customWidth="1"/>
    <col min="12296" max="12296" width="3.5" style="142" bestFit="1" customWidth="1"/>
    <col min="12297" max="12297" width="8.33203125" style="142" customWidth="1"/>
    <col min="12298" max="12298" width="4" style="142" customWidth="1"/>
    <col min="12299" max="12299" width="3.5" style="142" customWidth="1"/>
    <col min="12300" max="12300" width="7.1640625" style="142" customWidth="1"/>
    <col min="12301" max="12301" width="4.1640625" style="142" bestFit="1" customWidth="1"/>
    <col min="12302" max="12325" width="3.5" style="142" customWidth="1"/>
    <col min="12326" max="12326" width="3.33203125" style="142" customWidth="1"/>
    <col min="12327" max="12327" width="10" style="142" customWidth="1"/>
    <col min="12328" max="12544" width="9.33203125" style="142"/>
    <col min="12545" max="12545" width="4.5" style="142" customWidth="1"/>
    <col min="12546" max="12546" width="27.6640625" style="142" bestFit="1" customWidth="1"/>
    <col min="12547" max="12547" width="13.1640625" style="142" customWidth="1"/>
    <col min="12548" max="12548" width="10.33203125" style="142" customWidth="1"/>
    <col min="12549" max="12549" width="17.5" style="142" bestFit="1" customWidth="1"/>
    <col min="12550" max="12550" width="56.1640625" style="142" customWidth="1"/>
    <col min="12551" max="12551" width="2" style="142" customWidth="1"/>
    <col min="12552" max="12552" width="3.5" style="142" bestFit="1" customWidth="1"/>
    <col min="12553" max="12553" width="8.33203125" style="142" customWidth="1"/>
    <col min="12554" max="12554" width="4" style="142" customWidth="1"/>
    <col min="12555" max="12555" width="3.5" style="142" customWidth="1"/>
    <col min="12556" max="12556" width="7.1640625" style="142" customWidth="1"/>
    <col min="12557" max="12557" width="4.1640625" style="142" bestFit="1" customWidth="1"/>
    <col min="12558" max="12581" width="3.5" style="142" customWidth="1"/>
    <col min="12582" max="12582" width="3.33203125" style="142" customWidth="1"/>
    <col min="12583" max="12583" width="10" style="142" customWidth="1"/>
    <col min="12584" max="12800" width="9.33203125" style="142"/>
    <col min="12801" max="12801" width="4.5" style="142" customWidth="1"/>
    <col min="12802" max="12802" width="27.6640625" style="142" bestFit="1" customWidth="1"/>
    <col min="12803" max="12803" width="13.1640625" style="142" customWidth="1"/>
    <col min="12804" max="12804" width="10.33203125" style="142" customWidth="1"/>
    <col min="12805" max="12805" width="17.5" style="142" bestFit="1" customWidth="1"/>
    <col min="12806" max="12806" width="56.1640625" style="142" customWidth="1"/>
    <col min="12807" max="12807" width="2" style="142" customWidth="1"/>
    <col min="12808" max="12808" width="3.5" style="142" bestFit="1" customWidth="1"/>
    <col min="12809" max="12809" width="8.33203125" style="142" customWidth="1"/>
    <col min="12810" max="12810" width="4" style="142" customWidth="1"/>
    <col min="12811" max="12811" width="3.5" style="142" customWidth="1"/>
    <col min="12812" max="12812" width="7.1640625" style="142" customWidth="1"/>
    <col min="12813" max="12813" width="4.1640625" style="142" bestFit="1" customWidth="1"/>
    <col min="12814" max="12837" width="3.5" style="142" customWidth="1"/>
    <col min="12838" max="12838" width="3.33203125" style="142" customWidth="1"/>
    <col min="12839" max="12839" width="10" style="142" customWidth="1"/>
    <col min="12840" max="13056" width="9.33203125" style="142"/>
    <col min="13057" max="13057" width="4.5" style="142" customWidth="1"/>
    <col min="13058" max="13058" width="27.6640625" style="142" bestFit="1" customWidth="1"/>
    <col min="13059" max="13059" width="13.1640625" style="142" customWidth="1"/>
    <col min="13060" max="13060" width="10.33203125" style="142" customWidth="1"/>
    <col min="13061" max="13061" width="17.5" style="142" bestFit="1" customWidth="1"/>
    <col min="13062" max="13062" width="56.1640625" style="142" customWidth="1"/>
    <col min="13063" max="13063" width="2" style="142" customWidth="1"/>
    <col min="13064" max="13064" width="3.5" style="142" bestFit="1" customWidth="1"/>
    <col min="13065" max="13065" width="8.33203125" style="142" customWidth="1"/>
    <col min="13066" max="13066" width="4" style="142" customWidth="1"/>
    <col min="13067" max="13067" width="3.5" style="142" customWidth="1"/>
    <col min="13068" max="13068" width="7.1640625" style="142" customWidth="1"/>
    <col min="13069" max="13069" width="4.1640625" style="142" bestFit="1" customWidth="1"/>
    <col min="13070" max="13093" width="3.5" style="142" customWidth="1"/>
    <col min="13094" max="13094" width="3.33203125" style="142" customWidth="1"/>
    <col min="13095" max="13095" width="10" style="142" customWidth="1"/>
    <col min="13096" max="13312" width="9.33203125" style="142"/>
    <col min="13313" max="13313" width="4.5" style="142" customWidth="1"/>
    <col min="13314" max="13314" width="27.6640625" style="142" bestFit="1" customWidth="1"/>
    <col min="13315" max="13315" width="13.1640625" style="142" customWidth="1"/>
    <col min="13316" max="13316" width="10.33203125" style="142" customWidth="1"/>
    <col min="13317" max="13317" width="17.5" style="142" bestFit="1" customWidth="1"/>
    <col min="13318" max="13318" width="56.1640625" style="142" customWidth="1"/>
    <col min="13319" max="13319" width="2" style="142" customWidth="1"/>
    <col min="13320" max="13320" width="3.5" style="142" bestFit="1" customWidth="1"/>
    <col min="13321" max="13321" width="8.33203125" style="142" customWidth="1"/>
    <col min="13322" max="13322" width="4" style="142" customWidth="1"/>
    <col min="13323" max="13323" width="3.5" style="142" customWidth="1"/>
    <col min="13324" max="13324" width="7.1640625" style="142" customWidth="1"/>
    <col min="13325" max="13325" width="4.1640625" style="142" bestFit="1" customWidth="1"/>
    <col min="13326" max="13349" width="3.5" style="142" customWidth="1"/>
    <col min="13350" max="13350" width="3.33203125" style="142" customWidth="1"/>
    <col min="13351" max="13351" width="10" style="142" customWidth="1"/>
    <col min="13352" max="13568" width="9.33203125" style="142"/>
    <col min="13569" max="13569" width="4.5" style="142" customWidth="1"/>
    <col min="13570" max="13570" width="27.6640625" style="142" bestFit="1" customWidth="1"/>
    <col min="13571" max="13571" width="13.1640625" style="142" customWidth="1"/>
    <col min="13572" max="13572" width="10.33203125" style="142" customWidth="1"/>
    <col min="13573" max="13573" width="17.5" style="142" bestFit="1" customWidth="1"/>
    <col min="13574" max="13574" width="56.1640625" style="142" customWidth="1"/>
    <col min="13575" max="13575" width="2" style="142" customWidth="1"/>
    <col min="13576" max="13576" width="3.5" style="142" bestFit="1" customWidth="1"/>
    <col min="13577" max="13577" width="8.33203125" style="142" customWidth="1"/>
    <col min="13578" max="13578" width="4" style="142" customWidth="1"/>
    <col min="13579" max="13579" width="3.5" style="142" customWidth="1"/>
    <col min="13580" max="13580" width="7.1640625" style="142" customWidth="1"/>
    <col min="13581" max="13581" width="4.1640625" style="142" bestFit="1" customWidth="1"/>
    <col min="13582" max="13605" width="3.5" style="142" customWidth="1"/>
    <col min="13606" max="13606" width="3.33203125" style="142" customWidth="1"/>
    <col min="13607" max="13607" width="10" style="142" customWidth="1"/>
    <col min="13608" max="13824" width="9.33203125" style="142"/>
    <col min="13825" max="13825" width="4.5" style="142" customWidth="1"/>
    <col min="13826" max="13826" width="27.6640625" style="142" bestFit="1" customWidth="1"/>
    <col min="13827" max="13827" width="13.1640625" style="142" customWidth="1"/>
    <col min="13828" max="13828" width="10.33203125" style="142" customWidth="1"/>
    <col min="13829" max="13829" width="17.5" style="142" bestFit="1" customWidth="1"/>
    <col min="13830" max="13830" width="56.1640625" style="142" customWidth="1"/>
    <col min="13831" max="13831" width="2" style="142" customWidth="1"/>
    <col min="13832" max="13832" width="3.5" style="142" bestFit="1" customWidth="1"/>
    <col min="13833" max="13833" width="8.33203125" style="142" customWidth="1"/>
    <col min="13834" max="13834" width="4" style="142" customWidth="1"/>
    <col min="13835" max="13835" width="3.5" style="142" customWidth="1"/>
    <col min="13836" max="13836" width="7.1640625" style="142" customWidth="1"/>
    <col min="13837" max="13837" width="4.1640625" style="142" bestFit="1" customWidth="1"/>
    <col min="13838" max="13861" width="3.5" style="142" customWidth="1"/>
    <col min="13862" max="13862" width="3.33203125" style="142" customWidth="1"/>
    <col min="13863" max="13863" width="10" style="142" customWidth="1"/>
    <col min="13864" max="14080" width="9.33203125" style="142"/>
    <col min="14081" max="14081" width="4.5" style="142" customWidth="1"/>
    <col min="14082" max="14082" width="27.6640625" style="142" bestFit="1" customWidth="1"/>
    <col min="14083" max="14083" width="13.1640625" style="142" customWidth="1"/>
    <col min="14084" max="14084" width="10.33203125" style="142" customWidth="1"/>
    <col min="14085" max="14085" width="17.5" style="142" bestFit="1" customWidth="1"/>
    <col min="14086" max="14086" width="56.1640625" style="142" customWidth="1"/>
    <col min="14087" max="14087" width="2" style="142" customWidth="1"/>
    <col min="14088" max="14088" width="3.5" style="142" bestFit="1" customWidth="1"/>
    <col min="14089" max="14089" width="8.33203125" style="142" customWidth="1"/>
    <col min="14090" max="14090" width="4" style="142" customWidth="1"/>
    <col min="14091" max="14091" width="3.5" style="142" customWidth="1"/>
    <col min="14092" max="14092" width="7.1640625" style="142" customWidth="1"/>
    <col min="14093" max="14093" width="4.1640625" style="142" bestFit="1" customWidth="1"/>
    <col min="14094" max="14117" width="3.5" style="142" customWidth="1"/>
    <col min="14118" max="14118" width="3.33203125" style="142" customWidth="1"/>
    <col min="14119" max="14119" width="10" style="142" customWidth="1"/>
    <col min="14120" max="14336" width="9.33203125" style="142"/>
    <col min="14337" max="14337" width="4.5" style="142" customWidth="1"/>
    <col min="14338" max="14338" width="27.6640625" style="142" bestFit="1" customWidth="1"/>
    <col min="14339" max="14339" width="13.1640625" style="142" customWidth="1"/>
    <col min="14340" max="14340" width="10.33203125" style="142" customWidth="1"/>
    <col min="14341" max="14341" width="17.5" style="142" bestFit="1" customWidth="1"/>
    <col min="14342" max="14342" width="56.1640625" style="142" customWidth="1"/>
    <col min="14343" max="14343" width="2" style="142" customWidth="1"/>
    <col min="14344" max="14344" width="3.5" style="142" bestFit="1" customWidth="1"/>
    <col min="14345" max="14345" width="8.33203125" style="142" customWidth="1"/>
    <col min="14346" max="14346" width="4" style="142" customWidth="1"/>
    <col min="14347" max="14347" width="3.5" style="142" customWidth="1"/>
    <col min="14348" max="14348" width="7.1640625" style="142" customWidth="1"/>
    <col min="14349" max="14349" width="4.1640625" style="142" bestFit="1" customWidth="1"/>
    <col min="14350" max="14373" width="3.5" style="142" customWidth="1"/>
    <col min="14374" max="14374" width="3.33203125" style="142" customWidth="1"/>
    <col min="14375" max="14375" width="10" style="142" customWidth="1"/>
    <col min="14376" max="14592" width="9.33203125" style="142"/>
    <col min="14593" max="14593" width="4.5" style="142" customWidth="1"/>
    <col min="14594" max="14594" width="27.6640625" style="142" bestFit="1" customWidth="1"/>
    <col min="14595" max="14595" width="13.1640625" style="142" customWidth="1"/>
    <col min="14596" max="14596" width="10.33203125" style="142" customWidth="1"/>
    <col min="14597" max="14597" width="17.5" style="142" bestFit="1" customWidth="1"/>
    <col min="14598" max="14598" width="56.1640625" style="142" customWidth="1"/>
    <col min="14599" max="14599" width="2" style="142" customWidth="1"/>
    <col min="14600" max="14600" width="3.5" style="142" bestFit="1" customWidth="1"/>
    <col min="14601" max="14601" width="8.33203125" style="142" customWidth="1"/>
    <col min="14602" max="14602" width="4" style="142" customWidth="1"/>
    <col min="14603" max="14603" width="3.5" style="142" customWidth="1"/>
    <col min="14604" max="14604" width="7.1640625" style="142" customWidth="1"/>
    <col min="14605" max="14605" width="4.1640625" style="142" bestFit="1" customWidth="1"/>
    <col min="14606" max="14629" width="3.5" style="142" customWidth="1"/>
    <col min="14630" max="14630" width="3.33203125" style="142" customWidth="1"/>
    <col min="14631" max="14631" width="10" style="142" customWidth="1"/>
    <col min="14632" max="14848" width="9.33203125" style="142"/>
    <col min="14849" max="14849" width="4.5" style="142" customWidth="1"/>
    <col min="14850" max="14850" width="27.6640625" style="142" bestFit="1" customWidth="1"/>
    <col min="14851" max="14851" width="13.1640625" style="142" customWidth="1"/>
    <col min="14852" max="14852" width="10.33203125" style="142" customWidth="1"/>
    <col min="14853" max="14853" width="17.5" style="142" bestFit="1" customWidth="1"/>
    <col min="14854" max="14854" width="56.1640625" style="142" customWidth="1"/>
    <col min="14855" max="14855" width="2" style="142" customWidth="1"/>
    <col min="14856" max="14856" width="3.5" style="142" bestFit="1" customWidth="1"/>
    <col min="14857" max="14857" width="8.33203125" style="142" customWidth="1"/>
    <col min="14858" max="14858" width="4" style="142" customWidth="1"/>
    <col min="14859" max="14859" width="3.5" style="142" customWidth="1"/>
    <col min="14860" max="14860" width="7.1640625" style="142" customWidth="1"/>
    <col min="14861" max="14861" width="4.1640625" style="142" bestFit="1" customWidth="1"/>
    <col min="14862" max="14885" width="3.5" style="142" customWidth="1"/>
    <col min="14886" max="14886" width="3.33203125" style="142" customWidth="1"/>
    <col min="14887" max="14887" width="10" style="142" customWidth="1"/>
    <col min="14888" max="15104" width="9.33203125" style="142"/>
    <col min="15105" max="15105" width="4.5" style="142" customWidth="1"/>
    <col min="15106" max="15106" width="27.6640625" style="142" bestFit="1" customWidth="1"/>
    <col min="15107" max="15107" width="13.1640625" style="142" customWidth="1"/>
    <col min="15108" max="15108" width="10.33203125" style="142" customWidth="1"/>
    <col min="15109" max="15109" width="17.5" style="142" bestFit="1" customWidth="1"/>
    <col min="15110" max="15110" width="56.1640625" style="142" customWidth="1"/>
    <col min="15111" max="15111" width="2" style="142" customWidth="1"/>
    <col min="15112" max="15112" width="3.5" style="142" bestFit="1" customWidth="1"/>
    <col min="15113" max="15113" width="8.33203125" style="142" customWidth="1"/>
    <col min="15114" max="15114" width="4" style="142" customWidth="1"/>
    <col min="15115" max="15115" width="3.5" style="142" customWidth="1"/>
    <col min="15116" max="15116" width="7.1640625" style="142" customWidth="1"/>
    <col min="15117" max="15117" width="4.1640625" style="142" bestFit="1" customWidth="1"/>
    <col min="15118" max="15141" width="3.5" style="142" customWidth="1"/>
    <col min="15142" max="15142" width="3.33203125" style="142" customWidth="1"/>
    <col min="15143" max="15143" width="10" style="142" customWidth="1"/>
    <col min="15144" max="15360" width="9.33203125" style="142"/>
    <col min="15361" max="15361" width="4.5" style="142" customWidth="1"/>
    <col min="15362" max="15362" width="27.6640625" style="142" bestFit="1" customWidth="1"/>
    <col min="15363" max="15363" width="13.1640625" style="142" customWidth="1"/>
    <col min="15364" max="15364" width="10.33203125" style="142" customWidth="1"/>
    <col min="15365" max="15365" width="17.5" style="142" bestFit="1" customWidth="1"/>
    <col min="15366" max="15366" width="56.1640625" style="142" customWidth="1"/>
    <col min="15367" max="15367" width="2" style="142" customWidth="1"/>
    <col min="15368" max="15368" width="3.5" style="142" bestFit="1" customWidth="1"/>
    <col min="15369" max="15369" width="8.33203125" style="142" customWidth="1"/>
    <col min="15370" max="15370" width="4" style="142" customWidth="1"/>
    <col min="15371" max="15371" width="3.5" style="142" customWidth="1"/>
    <col min="15372" max="15372" width="7.1640625" style="142" customWidth="1"/>
    <col min="15373" max="15373" width="4.1640625" style="142" bestFit="1" customWidth="1"/>
    <col min="15374" max="15397" width="3.5" style="142" customWidth="1"/>
    <col min="15398" max="15398" width="3.33203125" style="142" customWidth="1"/>
    <col min="15399" max="15399" width="10" style="142" customWidth="1"/>
    <col min="15400" max="15616" width="9.33203125" style="142"/>
    <col min="15617" max="15617" width="4.5" style="142" customWidth="1"/>
    <col min="15618" max="15618" width="27.6640625" style="142" bestFit="1" customWidth="1"/>
    <col min="15619" max="15619" width="13.1640625" style="142" customWidth="1"/>
    <col min="15620" max="15620" width="10.33203125" style="142" customWidth="1"/>
    <col min="15621" max="15621" width="17.5" style="142" bestFit="1" customWidth="1"/>
    <col min="15622" max="15622" width="56.1640625" style="142" customWidth="1"/>
    <col min="15623" max="15623" width="2" style="142" customWidth="1"/>
    <col min="15624" max="15624" width="3.5" style="142" bestFit="1" customWidth="1"/>
    <col min="15625" max="15625" width="8.33203125" style="142" customWidth="1"/>
    <col min="15626" max="15626" width="4" style="142" customWidth="1"/>
    <col min="15627" max="15627" width="3.5" style="142" customWidth="1"/>
    <col min="15628" max="15628" width="7.1640625" style="142" customWidth="1"/>
    <col min="15629" max="15629" width="4.1640625" style="142" bestFit="1" customWidth="1"/>
    <col min="15630" max="15653" width="3.5" style="142" customWidth="1"/>
    <col min="15654" max="15654" width="3.33203125" style="142" customWidth="1"/>
    <col min="15655" max="15655" width="10" style="142" customWidth="1"/>
    <col min="15656" max="15872" width="9.33203125" style="142"/>
    <col min="15873" max="15873" width="4.5" style="142" customWidth="1"/>
    <col min="15874" max="15874" width="27.6640625" style="142" bestFit="1" customWidth="1"/>
    <col min="15875" max="15875" width="13.1640625" style="142" customWidth="1"/>
    <col min="15876" max="15876" width="10.33203125" style="142" customWidth="1"/>
    <col min="15877" max="15877" width="17.5" style="142" bestFit="1" customWidth="1"/>
    <col min="15878" max="15878" width="56.1640625" style="142" customWidth="1"/>
    <col min="15879" max="15879" width="2" style="142" customWidth="1"/>
    <col min="15880" max="15880" width="3.5" style="142" bestFit="1" customWidth="1"/>
    <col min="15881" max="15881" width="8.33203125" style="142" customWidth="1"/>
    <col min="15882" max="15882" width="4" style="142" customWidth="1"/>
    <col min="15883" max="15883" width="3.5" style="142" customWidth="1"/>
    <col min="15884" max="15884" width="7.1640625" style="142" customWidth="1"/>
    <col min="15885" max="15885" width="4.1640625" style="142" bestFit="1" customWidth="1"/>
    <col min="15886" max="15909" width="3.5" style="142" customWidth="1"/>
    <col min="15910" max="15910" width="3.33203125" style="142" customWidth="1"/>
    <col min="15911" max="15911" width="10" style="142" customWidth="1"/>
    <col min="15912" max="16128" width="9.33203125" style="142"/>
    <col min="16129" max="16129" width="4.5" style="142" customWidth="1"/>
    <col min="16130" max="16130" width="27.6640625" style="142" bestFit="1" customWidth="1"/>
    <col min="16131" max="16131" width="13.1640625" style="142" customWidth="1"/>
    <col min="16132" max="16132" width="10.33203125" style="142" customWidth="1"/>
    <col min="16133" max="16133" width="17.5" style="142" bestFit="1" customWidth="1"/>
    <col min="16134" max="16134" width="56.1640625" style="142" customWidth="1"/>
    <col min="16135" max="16135" width="2" style="142" customWidth="1"/>
    <col min="16136" max="16136" width="3.5" style="142" bestFit="1" customWidth="1"/>
    <col min="16137" max="16137" width="8.33203125" style="142" customWidth="1"/>
    <col min="16138" max="16138" width="4" style="142" customWidth="1"/>
    <col min="16139" max="16139" width="3.5" style="142" customWidth="1"/>
    <col min="16140" max="16140" width="7.1640625" style="142" customWidth="1"/>
    <col min="16141" max="16141" width="4.1640625" style="142" bestFit="1" customWidth="1"/>
    <col min="16142" max="16165" width="3.5" style="142" customWidth="1"/>
    <col min="16166" max="16166" width="3.33203125" style="142" customWidth="1"/>
    <col min="16167" max="16167" width="10" style="142" customWidth="1"/>
    <col min="16168" max="16384" width="9.33203125" style="142"/>
  </cols>
  <sheetData>
    <row r="1" spans="2:39" ht="14.25" x14ac:dyDescent="0.15">
      <c r="B1" s="658" t="s">
        <v>119</v>
      </c>
      <c r="C1" s="658"/>
      <c r="D1" s="658"/>
      <c r="E1" s="658"/>
      <c r="F1" s="658"/>
      <c r="H1" s="608" t="s">
        <v>120</v>
      </c>
      <c r="I1" s="608"/>
      <c r="J1" s="608"/>
      <c r="K1" s="608"/>
      <c r="L1" s="608"/>
      <c r="M1" s="608"/>
    </row>
    <row r="2" spans="2:39" ht="14.1" customHeight="1" thickBot="1" x14ac:dyDescent="0.2">
      <c r="H2" s="609"/>
      <c r="I2" s="609"/>
      <c r="J2" s="609"/>
      <c r="K2" s="609"/>
      <c r="L2" s="609"/>
      <c r="M2" s="609"/>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row>
    <row r="3" spans="2:39" ht="14.1" customHeight="1" thickTop="1" thickBot="1" x14ac:dyDescent="0.2">
      <c r="B3" s="144" t="s">
        <v>121</v>
      </c>
      <c r="C3" s="145" t="s">
        <v>122</v>
      </c>
      <c r="D3" s="659" t="s">
        <v>98</v>
      </c>
      <c r="E3" s="659"/>
      <c r="F3" s="660"/>
      <c r="H3" s="610" t="s">
        <v>27</v>
      </c>
      <c r="I3" s="637" t="s">
        <v>123</v>
      </c>
      <c r="J3" s="637"/>
      <c r="K3" s="638"/>
      <c r="L3" s="661" t="s">
        <v>124</v>
      </c>
      <c r="M3" s="662"/>
      <c r="N3" s="638" t="s">
        <v>125</v>
      </c>
      <c r="O3" s="652"/>
      <c r="P3" s="652" t="s">
        <v>126</v>
      </c>
      <c r="Q3" s="652"/>
      <c r="R3" s="652" t="s">
        <v>127</v>
      </c>
      <c r="S3" s="652"/>
      <c r="T3" s="652" t="s">
        <v>128</v>
      </c>
      <c r="U3" s="652"/>
      <c r="V3" s="652" t="s">
        <v>129</v>
      </c>
      <c r="W3" s="652"/>
      <c r="X3" s="652" t="s">
        <v>130</v>
      </c>
      <c r="Y3" s="652"/>
      <c r="Z3" s="652" t="s">
        <v>131</v>
      </c>
      <c r="AA3" s="652"/>
      <c r="AB3" s="652" t="s">
        <v>132</v>
      </c>
      <c r="AC3" s="652"/>
      <c r="AD3" s="652" t="s">
        <v>133</v>
      </c>
      <c r="AE3" s="652"/>
      <c r="AF3" s="652" t="s">
        <v>134</v>
      </c>
      <c r="AG3" s="652"/>
      <c r="AH3" s="652" t="s">
        <v>135</v>
      </c>
      <c r="AI3" s="652"/>
      <c r="AJ3" s="652" t="s">
        <v>136</v>
      </c>
      <c r="AK3" s="652"/>
      <c r="AL3" s="652" t="s">
        <v>137</v>
      </c>
      <c r="AM3" s="653"/>
    </row>
    <row r="4" spans="2:39" ht="14.1" customHeight="1" x14ac:dyDescent="0.15">
      <c r="B4" s="146" t="s">
        <v>138</v>
      </c>
      <c r="C4" s="147">
        <f>SUM(C5:C6)</f>
        <v>0</v>
      </c>
      <c r="D4" s="654" t="s">
        <v>139</v>
      </c>
      <c r="E4" s="654"/>
      <c r="F4" s="655"/>
      <c r="H4" s="611"/>
      <c r="I4" s="656" t="s">
        <v>140</v>
      </c>
      <c r="J4" s="656"/>
      <c r="K4" s="657"/>
      <c r="L4" s="148">
        <f>C4</f>
        <v>0</v>
      </c>
      <c r="M4" s="149" t="s">
        <v>141</v>
      </c>
      <c r="N4" s="641">
        <f>AL4/12</f>
        <v>0</v>
      </c>
      <c r="O4" s="642"/>
      <c r="P4" s="641">
        <f>AL4/12</f>
        <v>0</v>
      </c>
      <c r="Q4" s="642"/>
      <c r="R4" s="641">
        <f>AL4/12</f>
        <v>0</v>
      </c>
      <c r="S4" s="642"/>
      <c r="T4" s="641">
        <f>AL4/12</f>
        <v>0</v>
      </c>
      <c r="U4" s="642"/>
      <c r="V4" s="641">
        <f>AL4/12</f>
        <v>0</v>
      </c>
      <c r="W4" s="642"/>
      <c r="X4" s="641">
        <f>AL4/12</f>
        <v>0</v>
      </c>
      <c r="Y4" s="642"/>
      <c r="Z4" s="641">
        <f>AL4/12</f>
        <v>0</v>
      </c>
      <c r="AA4" s="642"/>
      <c r="AB4" s="641">
        <f>AL4/12</f>
        <v>0</v>
      </c>
      <c r="AC4" s="642"/>
      <c r="AD4" s="641">
        <f>AL4/12</f>
        <v>0</v>
      </c>
      <c r="AE4" s="642"/>
      <c r="AF4" s="641">
        <f>AL4/12</f>
        <v>0</v>
      </c>
      <c r="AG4" s="642"/>
      <c r="AH4" s="641">
        <f>AL4/12</f>
        <v>0</v>
      </c>
      <c r="AI4" s="642"/>
      <c r="AJ4" s="641">
        <f>AL4/12</f>
        <v>0</v>
      </c>
      <c r="AK4" s="642"/>
      <c r="AL4" s="643">
        <f>L4*66.7</f>
        <v>0</v>
      </c>
      <c r="AM4" s="644"/>
    </row>
    <row r="5" spans="2:39" ht="14.1" customHeight="1" x14ac:dyDescent="0.15">
      <c r="B5" s="150" t="s">
        <v>142</v>
      </c>
      <c r="C5" s="151"/>
      <c r="D5" s="630"/>
      <c r="E5" s="631"/>
      <c r="F5" s="632"/>
      <c r="H5" s="611"/>
      <c r="I5" s="648"/>
      <c r="J5" s="618"/>
      <c r="K5" s="649"/>
      <c r="L5" s="152"/>
      <c r="M5" s="153"/>
      <c r="N5" s="650"/>
      <c r="O5" s="651"/>
      <c r="P5" s="641"/>
      <c r="Q5" s="642"/>
      <c r="R5" s="641"/>
      <c r="S5" s="642"/>
      <c r="T5" s="641"/>
      <c r="U5" s="642"/>
      <c r="V5" s="641"/>
      <c r="W5" s="642"/>
      <c r="X5" s="641"/>
      <c r="Y5" s="642"/>
      <c r="Z5" s="641"/>
      <c r="AA5" s="642"/>
      <c r="AB5" s="641"/>
      <c r="AC5" s="642"/>
      <c r="AD5" s="641"/>
      <c r="AE5" s="642"/>
      <c r="AF5" s="641"/>
      <c r="AG5" s="642"/>
      <c r="AH5" s="641"/>
      <c r="AI5" s="642"/>
      <c r="AJ5" s="641"/>
      <c r="AK5" s="642"/>
      <c r="AL5" s="643"/>
      <c r="AM5" s="644"/>
    </row>
    <row r="6" spans="2:39" ht="14.1" customHeight="1" thickBot="1" x14ac:dyDescent="0.2">
      <c r="B6" s="154" t="s">
        <v>143</v>
      </c>
      <c r="C6" s="155">
        <f>ROUNDUP(C5*0.15*9/14,0)</f>
        <v>0</v>
      </c>
      <c r="D6" s="645" t="s">
        <v>144</v>
      </c>
      <c r="E6" s="646"/>
      <c r="F6" s="647"/>
      <c r="H6" s="611"/>
      <c r="I6" s="648"/>
      <c r="J6" s="618"/>
      <c r="K6" s="649"/>
      <c r="L6" s="152"/>
      <c r="M6" s="153"/>
      <c r="N6" s="650"/>
      <c r="O6" s="651"/>
      <c r="P6" s="641"/>
      <c r="Q6" s="642"/>
      <c r="R6" s="641"/>
      <c r="S6" s="642"/>
      <c r="T6" s="641"/>
      <c r="U6" s="642"/>
      <c r="V6" s="641"/>
      <c r="W6" s="642"/>
      <c r="X6" s="641"/>
      <c r="Y6" s="642"/>
      <c r="Z6" s="641"/>
      <c r="AA6" s="642"/>
      <c r="AB6" s="641"/>
      <c r="AC6" s="642"/>
      <c r="AD6" s="641"/>
      <c r="AE6" s="642"/>
      <c r="AF6" s="641"/>
      <c r="AG6" s="642"/>
      <c r="AH6" s="641"/>
      <c r="AI6" s="642"/>
      <c r="AJ6" s="641"/>
      <c r="AK6" s="642"/>
      <c r="AL6" s="643"/>
      <c r="AM6" s="644"/>
    </row>
    <row r="7" spans="2:39" ht="14.1" customHeight="1" thickTop="1" thickBot="1" x14ac:dyDescent="0.2">
      <c r="B7" s="156" t="s">
        <v>145</v>
      </c>
      <c r="C7" s="157">
        <f>ROUNDUP(C5*0.15*5/12,0)</f>
        <v>0</v>
      </c>
      <c r="D7" s="663" t="s">
        <v>146</v>
      </c>
      <c r="E7" s="663"/>
      <c r="F7" s="664"/>
      <c r="H7" s="611"/>
      <c r="I7" s="550" t="s">
        <v>137</v>
      </c>
      <c r="J7" s="550"/>
      <c r="K7" s="551"/>
      <c r="L7" s="158">
        <f>SUM(L4:L6)</f>
        <v>0</v>
      </c>
      <c r="M7" s="159" t="s">
        <v>141</v>
      </c>
      <c r="N7" s="639">
        <f>SUM(N4:O6)</f>
        <v>0</v>
      </c>
      <c r="O7" s="640"/>
      <c r="P7" s="639">
        <f>SUM(P4:Q6)</f>
        <v>0</v>
      </c>
      <c r="Q7" s="640"/>
      <c r="R7" s="639">
        <f>SUM(R4:S6)</f>
        <v>0</v>
      </c>
      <c r="S7" s="640"/>
      <c r="T7" s="639">
        <f>SUM(T4:U6)</f>
        <v>0</v>
      </c>
      <c r="U7" s="640"/>
      <c r="V7" s="639">
        <f>SUM(V4:W6)</f>
        <v>0</v>
      </c>
      <c r="W7" s="640"/>
      <c r="X7" s="639">
        <f>SUM(X4:Y6)</f>
        <v>0</v>
      </c>
      <c r="Y7" s="640"/>
      <c r="Z7" s="639">
        <f>SUM(Z4:AA6)</f>
        <v>0</v>
      </c>
      <c r="AA7" s="640"/>
      <c r="AB7" s="639">
        <f>SUM(AB4:AC6)</f>
        <v>0</v>
      </c>
      <c r="AC7" s="640"/>
      <c r="AD7" s="639">
        <f>SUM(AD4:AE6)</f>
        <v>0</v>
      </c>
      <c r="AE7" s="640"/>
      <c r="AF7" s="639">
        <f>SUM(AF4:AG6)</f>
        <v>0</v>
      </c>
      <c r="AG7" s="640"/>
      <c r="AH7" s="639">
        <f>SUM(AH4:AI6)</f>
        <v>0</v>
      </c>
      <c r="AI7" s="640"/>
      <c r="AJ7" s="639">
        <f>SUM(AJ4:AK6)</f>
        <v>0</v>
      </c>
      <c r="AK7" s="640"/>
      <c r="AL7" s="160" t="s">
        <v>147</v>
      </c>
      <c r="AM7" s="161">
        <f>SUM(AL4:AM6)</f>
        <v>0</v>
      </c>
    </row>
    <row r="8" spans="2:39" ht="14.1" customHeight="1" thickTop="1" x14ac:dyDescent="0.15">
      <c r="B8" s="162" t="s">
        <v>148</v>
      </c>
      <c r="C8" s="163">
        <f>ROUNDUP(C4*0.92*8/12,0)</f>
        <v>0</v>
      </c>
      <c r="D8" s="635" t="s">
        <v>149</v>
      </c>
      <c r="E8" s="635"/>
      <c r="F8" s="636"/>
      <c r="H8" s="611"/>
      <c r="I8" s="637" t="s">
        <v>150</v>
      </c>
      <c r="J8" s="637"/>
      <c r="K8" s="638"/>
      <c r="L8" s="164"/>
      <c r="M8" s="149"/>
      <c r="N8" s="628">
        <f>N23</f>
        <v>0</v>
      </c>
      <c r="O8" s="629"/>
      <c r="P8" s="628">
        <f>P23</f>
        <v>0</v>
      </c>
      <c r="Q8" s="629"/>
      <c r="R8" s="628">
        <f>R23</f>
        <v>0</v>
      </c>
      <c r="S8" s="629"/>
      <c r="T8" s="628">
        <f>T23</f>
        <v>0</v>
      </c>
      <c r="U8" s="629"/>
      <c r="V8" s="628">
        <f>V23</f>
        <v>0</v>
      </c>
      <c r="W8" s="629"/>
      <c r="X8" s="628">
        <f>X23</f>
        <v>0</v>
      </c>
      <c r="Y8" s="629"/>
      <c r="Z8" s="628">
        <f>Z23</f>
        <v>0</v>
      </c>
      <c r="AA8" s="629"/>
      <c r="AB8" s="628">
        <f>AB23</f>
        <v>0</v>
      </c>
      <c r="AC8" s="629"/>
      <c r="AD8" s="628">
        <f>AD23</f>
        <v>0</v>
      </c>
      <c r="AE8" s="629"/>
      <c r="AF8" s="628">
        <f>AF23</f>
        <v>0</v>
      </c>
      <c r="AG8" s="629"/>
      <c r="AH8" s="628">
        <f>AH23</f>
        <v>0</v>
      </c>
      <c r="AI8" s="629"/>
      <c r="AJ8" s="628">
        <f>AJ23</f>
        <v>0</v>
      </c>
      <c r="AK8" s="629"/>
      <c r="AL8" s="165" t="s">
        <v>151</v>
      </c>
      <c r="AM8" s="166">
        <f>SUM(N8:AK8)</f>
        <v>0</v>
      </c>
    </row>
    <row r="9" spans="2:39" ht="14.1" customHeight="1" thickBot="1" x14ac:dyDescent="0.2">
      <c r="B9" s="167" t="s">
        <v>152</v>
      </c>
      <c r="C9" s="168">
        <f>ROUNDDOWN(C4*0.92,0)</f>
        <v>0</v>
      </c>
      <c r="D9" s="630" t="s">
        <v>153</v>
      </c>
      <c r="E9" s="631"/>
      <c r="F9" s="632"/>
      <c r="H9" s="612"/>
      <c r="I9" s="633" t="s">
        <v>154</v>
      </c>
      <c r="J9" s="633"/>
      <c r="K9" s="634"/>
      <c r="L9" s="169"/>
      <c r="M9" s="170"/>
      <c r="N9" s="626">
        <f>N28</f>
        <v>0</v>
      </c>
      <c r="O9" s="627"/>
      <c r="P9" s="626">
        <f>P28</f>
        <v>0</v>
      </c>
      <c r="Q9" s="627"/>
      <c r="R9" s="626">
        <f>R28</f>
        <v>0</v>
      </c>
      <c r="S9" s="627"/>
      <c r="T9" s="626">
        <f>T28</f>
        <v>0</v>
      </c>
      <c r="U9" s="627"/>
      <c r="V9" s="626">
        <f>V28</f>
        <v>0</v>
      </c>
      <c r="W9" s="627"/>
      <c r="X9" s="626">
        <f>X28</f>
        <v>0</v>
      </c>
      <c r="Y9" s="627"/>
      <c r="Z9" s="626">
        <f>Z28</f>
        <v>0</v>
      </c>
      <c r="AA9" s="627"/>
      <c r="AB9" s="626">
        <f>AB28</f>
        <v>0</v>
      </c>
      <c r="AC9" s="627"/>
      <c r="AD9" s="626">
        <f>AD28</f>
        <v>0</v>
      </c>
      <c r="AE9" s="627"/>
      <c r="AF9" s="626">
        <f>AF28</f>
        <v>0</v>
      </c>
      <c r="AG9" s="627"/>
      <c r="AH9" s="626">
        <f>AH28</f>
        <v>0</v>
      </c>
      <c r="AI9" s="627"/>
      <c r="AJ9" s="626">
        <f>AJ28</f>
        <v>0</v>
      </c>
      <c r="AK9" s="627"/>
      <c r="AL9" s="171" t="s">
        <v>155</v>
      </c>
      <c r="AM9" s="172">
        <f>SUM(N9:AK9)</f>
        <v>0</v>
      </c>
    </row>
    <row r="10" spans="2:39" ht="14.1" customHeight="1" thickTop="1" thickBot="1" x14ac:dyDescent="0.2">
      <c r="B10" s="173" t="s">
        <v>156</v>
      </c>
      <c r="C10" s="174">
        <f>ROUNDUP(C9*0.98-C4*0.15,0)</f>
        <v>0</v>
      </c>
      <c r="D10" s="623" t="s">
        <v>157</v>
      </c>
      <c r="E10" s="624"/>
      <c r="F10" s="625"/>
      <c r="H10" s="175"/>
      <c r="I10" s="622"/>
      <c r="J10" s="622"/>
      <c r="K10" s="622"/>
      <c r="L10" s="176"/>
      <c r="M10" s="177"/>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19"/>
      <c r="AL10" s="621"/>
      <c r="AM10" s="621"/>
    </row>
    <row r="11" spans="2:39" ht="14.1" customHeight="1" thickBot="1" x14ac:dyDescent="0.2">
      <c r="B11" s="178" t="s">
        <v>158</v>
      </c>
      <c r="C11" s="179">
        <f>SUM(C4+C7+C8)</f>
        <v>0</v>
      </c>
      <c r="H11" s="175"/>
      <c r="I11" s="622"/>
      <c r="J11" s="622"/>
      <c r="K11" s="622"/>
      <c r="L11" s="176"/>
      <c r="M11" s="177"/>
      <c r="N11" s="619"/>
      <c r="O11" s="619"/>
      <c r="P11" s="619"/>
      <c r="Q11" s="619"/>
      <c r="R11" s="619"/>
      <c r="S11" s="619"/>
      <c r="T11" s="619"/>
      <c r="U11" s="619"/>
      <c r="V11" s="619"/>
      <c r="W11" s="619"/>
      <c r="X11" s="619"/>
      <c r="Y11" s="619"/>
      <c r="Z11" s="619"/>
      <c r="AA11" s="619"/>
      <c r="AB11" s="619"/>
      <c r="AC11" s="619"/>
      <c r="AD11" s="619"/>
      <c r="AE11" s="619"/>
      <c r="AF11" s="619"/>
      <c r="AG11" s="619"/>
      <c r="AH11" s="620" t="s">
        <v>159</v>
      </c>
      <c r="AI11" s="620"/>
      <c r="AJ11" s="620"/>
      <c r="AK11" s="620"/>
      <c r="AL11" s="620"/>
      <c r="AM11" s="620"/>
    </row>
    <row r="12" spans="2:39" ht="14.1" customHeight="1" thickBot="1" x14ac:dyDescent="0.2">
      <c r="F12" s="180" t="s">
        <v>160</v>
      </c>
      <c r="H12" s="175"/>
      <c r="I12" s="616"/>
      <c r="J12" s="616"/>
      <c r="K12" s="616"/>
      <c r="L12" s="176"/>
      <c r="M12" s="177"/>
      <c r="N12" s="607"/>
      <c r="O12" s="607"/>
      <c r="P12" s="607"/>
      <c r="Q12" s="607"/>
      <c r="R12" s="607"/>
      <c r="S12" s="607"/>
      <c r="T12" s="607"/>
      <c r="U12" s="607"/>
      <c r="V12" s="607"/>
      <c r="W12" s="607"/>
      <c r="X12" s="607"/>
      <c r="Y12" s="607"/>
      <c r="Z12" s="607"/>
      <c r="AA12" s="607"/>
      <c r="AB12" s="607"/>
      <c r="AC12" s="607"/>
      <c r="AD12" s="607"/>
      <c r="AE12" s="607"/>
      <c r="AF12" s="607"/>
      <c r="AG12" s="607"/>
      <c r="AH12" s="617" t="s">
        <v>161</v>
      </c>
      <c r="AI12" s="618"/>
      <c r="AJ12" s="618"/>
      <c r="AK12" s="618"/>
      <c r="AL12" s="618"/>
      <c r="AM12" s="181">
        <f>AM7-AM8-AM9</f>
        <v>0</v>
      </c>
    </row>
    <row r="13" spans="2:39" ht="14.1" customHeight="1" thickBot="1" x14ac:dyDescent="0.2">
      <c r="B13" s="182" t="s">
        <v>162</v>
      </c>
      <c r="C13" s="183" t="s">
        <v>163</v>
      </c>
      <c r="D13" s="183" t="s">
        <v>164</v>
      </c>
      <c r="E13" s="183" t="s">
        <v>165</v>
      </c>
      <c r="F13" s="184" t="s">
        <v>98</v>
      </c>
      <c r="H13" s="175"/>
      <c r="I13" s="616"/>
      <c r="J13" s="616"/>
      <c r="K13" s="616"/>
      <c r="L13" s="185"/>
      <c r="M13" s="17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7"/>
      <c r="AK13" s="607"/>
      <c r="AL13" s="186"/>
      <c r="AM13" s="186"/>
    </row>
    <row r="14" spans="2:39" ht="14.1" customHeight="1" x14ac:dyDescent="0.15">
      <c r="B14" s="146" t="s">
        <v>166</v>
      </c>
      <c r="C14" s="187">
        <f>E14*D14*1.05</f>
        <v>0</v>
      </c>
      <c r="D14" s="188">
        <v>320000</v>
      </c>
      <c r="E14" s="189">
        <f>C10</f>
        <v>0</v>
      </c>
      <c r="F14" s="190"/>
      <c r="H14" s="175"/>
      <c r="I14" s="616"/>
      <c r="J14" s="616"/>
      <c r="K14" s="616"/>
      <c r="L14" s="185"/>
      <c r="M14" s="177"/>
      <c r="N14" s="607"/>
      <c r="O14" s="607"/>
      <c r="P14" s="607"/>
      <c r="Q14" s="607"/>
      <c r="R14" s="607"/>
      <c r="S14" s="607"/>
      <c r="T14" s="607"/>
      <c r="U14" s="607"/>
      <c r="V14" s="607"/>
      <c r="W14" s="607"/>
      <c r="X14" s="607"/>
      <c r="Y14" s="607"/>
      <c r="Z14" s="607"/>
      <c r="AA14" s="607"/>
      <c r="AB14" s="607"/>
      <c r="AC14" s="607"/>
      <c r="AD14" s="607"/>
      <c r="AE14" s="607"/>
      <c r="AF14" s="607"/>
      <c r="AG14" s="607"/>
      <c r="AH14" s="607"/>
      <c r="AI14" s="607"/>
      <c r="AJ14" s="607"/>
      <c r="AK14" s="607"/>
      <c r="AL14" s="186"/>
      <c r="AM14" s="186"/>
    </row>
    <row r="15" spans="2:39" ht="14.1" customHeight="1" x14ac:dyDescent="0.15">
      <c r="B15" s="191" t="s">
        <v>167</v>
      </c>
      <c r="C15" s="192">
        <f>SUM(C16:C19)</f>
        <v>0</v>
      </c>
      <c r="D15" s="192"/>
      <c r="E15" s="192"/>
      <c r="F15" s="193"/>
      <c r="H15" s="175"/>
      <c r="I15" s="177"/>
      <c r="J15" s="177"/>
      <c r="K15" s="177"/>
      <c r="L15" s="185"/>
      <c r="M15" s="177"/>
      <c r="N15" s="186"/>
      <c r="O15" s="186"/>
      <c r="P15" s="186"/>
      <c r="Q15" s="186"/>
      <c r="R15" s="186"/>
      <c r="S15" s="186"/>
      <c r="T15" s="186"/>
      <c r="U15" s="186"/>
      <c r="V15" s="186"/>
      <c r="W15" s="186"/>
      <c r="X15" s="186"/>
      <c r="Y15" s="186"/>
      <c r="Z15" s="186"/>
      <c r="AA15" s="186"/>
      <c r="AB15" s="186"/>
      <c r="AC15" s="186"/>
      <c r="AD15" s="186"/>
      <c r="AE15" s="186"/>
      <c r="AF15" s="186"/>
      <c r="AG15" s="186"/>
    </row>
    <row r="16" spans="2:39" ht="14.1" customHeight="1" x14ac:dyDescent="0.15">
      <c r="B16" s="150" t="s">
        <v>168</v>
      </c>
      <c r="C16" s="194">
        <v>0</v>
      </c>
      <c r="D16" s="168"/>
      <c r="E16" s="168"/>
      <c r="F16" s="195"/>
      <c r="H16" s="608" t="s">
        <v>169</v>
      </c>
      <c r="I16" s="608"/>
      <c r="J16" s="608"/>
      <c r="K16" s="608"/>
      <c r="L16" s="608"/>
      <c r="M16" s="608"/>
      <c r="N16" s="196"/>
      <c r="O16" s="196"/>
      <c r="P16" s="196"/>
      <c r="Q16" s="196"/>
      <c r="R16" s="196"/>
      <c r="S16" s="196"/>
      <c r="T16" s="196"/>
      <c r="U16" s="196"/>
      <c r="V16" s="196"/>
      <c r="W16" s="196"/>
      <c r="X16" s="196"/>
      <c r="Y16" s="196"/>
      <c r="Z16" s="196"/>
      <c r="AA16" s="196"/>
      <c r="AB16" s="196"/>
      <c r="AC16" s="196"/>
      <c r="AD16" s="196"/>
      <c r="AE16" s="196"/>
      <c r="AF16" s="196"/>
      <c r="AG16" s="196"/>
    </row>
    <row r="17" spans="1:39" ht="14.1" customHeight="1" thickBot="1" x14ac:dyDescent="0.2">
      <c r="B17" s="150" t="s">
        <v>170</v>
      </c>
      <c r="C17" s="168">
        <f>D17*E17</f>
        <v>0</v>
      </c>
      <c r="D17" s="168">
        <v>5000</v>
      </c>
      <c r="E17" s="168">
        <f>C9</f>
        <v>0</v>
      </c>
      <c r="F17" s="195"/>
      <c r="H17" s="609"/>
      <c r="I17" s="609"/>
      <c r="J17" s="609"/>
      <c r="K17" s="609"/>
      <c r="L17" s="609"/>
      <c r="M17" s="609"/>
      <c r="N17" s="197"/>
      <c r="O17" s="197"/>
      <c r="P17" s="197"/>
      <c r="Q17" s="197"/>
      <c r="R17" s="196"/>
      <c r="S17" s="196"/>
      <c r="T17" s="196"/>
      <c r="U17" s="196"/>
      <c r="V17" s="196"/>
      <c r="W17" s="196"/>
      <c r="X17" s="196"/>
      <c r="Y17" s="196"/>
      <c r="Z17" s="196"/>
      <c r="AA17" s="196"/>
      <c r="AB17" s="196"/>
      <c r="AC17" s="196"/>
      <c r="AD17" s="196"/>
      <c r="AE17" s="196"/>
      <c r="AF17" s="196"/>
      <c r="AG17" s="196"/>
      <c r="AH17" s="196"/>
      <c r="AI17" s="196"/>
      <c r="AJ17" s="196"/>
      <c r="AK17" s="196"/>
      <c r="AL17" s="196"/>
      <c r="AM17" s="196"/>
    </row>
    <row r="18" spans="1:39" ht="14.1" customHeight="1" thickTop="1" thickBot="1" x14ac:dyDescent="0.2">
      <c r="B18" s="150" t="s">
        <v>171</v>
      </c>
      <c r="C18" s="168">
        <f>D18*E18</f>
        <v>0</v>
      </c>
      <c r="D18" s="168">
        <f>540000*0.5</f>
        <v>270000</v>
      </c>
      <c r="E18" s="168">
        <f>C4*0.02</f>
        <v>0</v>
      </c>
      <c r="F18" s="195"/>
      <c r="H18" s="610" t="s">
        <v>27</v>
      </c>
      <c r="I18" s="550" t="s">
        <v>172</v>
      </c>
      <c r="J18" s="550"/>
      <c r="K18" s="551"/>
      <c r="L18" s="613" t="s">
        <v>173</v>
      </c>
      <c r="M18" s="614"/>
      <c r="N18" s="564" t="s">
        <v>125</v>
      </c>
      <c r="O18" s="615"/>
      <c r="P18" s="553" t="s">
        <v>126</v>
      </c>
      <c r="Q18" s="553"/>
      <c r="R18" s="553" t="s">
        <v>127</v>
      </c>
      <c r="S18" s="553"/>
      <c r="T18" s="553" t="s">
        <v>128</v>
      </c>
      <c r="U18" s="553"/>
      <c r="V18" s="553" t="s">
        <v>129</v>
      </c>
      <c r="W18" s="553"/>
      <c r="X18" s="553" t="s">
        <v>130</v>
      </c>
      <c r="Y18" s="553"/>
      <c r="Z18" s="553" t="s">
        <v>131</v>
      </c>
      <c r="AA18" s="553"/>
      <c r="AB18" s="553" t="s">
        <v>132</v>
      </c>
      <c r="AC18" s="553"/>
      <c r="AD18" s="553" t="s">
        <v>133</v>
      </c>
      <c r="AE18" s="553"/>
      <c r="AF18" s="553" t="s">
        <v>134</v>
      </c>
      <c r="AG18" s="553"/>
      <c r="AH18" s="553" t="s">
        <v>135</v>
      </c>
      <c r="AI18" s="553"/>
      <c r="AJ18" s="553" t="s">
        <v>136</v>
      </c>
      <c r="AK18" s="554"/>
      <c r="AL18" s="593" t="s">
        <v>174</v>
      </c>
      <c r="AM18" s="603"/>
    </row>
    <row r="19" spans="1:39" ht="14.1" customHeight="1" thickTop="1" thickBot="1" x14ac:dyDescent="0.2">
      <c r="B19" s="198" t="s">
        <v>175</v>
      </c>
      <c r="C19" s="199">
        <v>0</v>
      </c>
      <c r="D19" s="200"/>
      <c r="E19" s="200"/>
      <c r="F19" s="201"/>
      <c r="H19" s="611"/>
      <c r="I19" s="585" t="s">
        <v>176</v>
      </c>
      <c r="J19" s="587" t="s">
        <v>177</v>
      </c>
      <c r="K19" s="588"/>
      <c r="L19" s="605">
        <f>AL19/8</f>
        <v>0</v>
      </c>
      <c r="M19" s="606"/>
      <c r="N19" s="579">
        <f>AL19/12</f>
        <v>0</v>
      </c>
      <c r="O19" s="580"/>
      <c r="P19" s="579">
        <f>AL19/12</f>
        <v>0</v>
      </c>
      <c r="Q19" s="580"/>
      <c r="R19" s="579">
        <f>AL19/12</f>
        <v>0</v>
      </c>
      <c r="S19" s="580"/>
      <c r="T19" s="579">
        <f>AL19/12</f>
        <v>0</v>
      </c>
      <c r="U19" s="580"/>
      <c r="V19" s="579">
        <f>AL19/12</f>
        <v>0</v>
      </c>
      <c r="W19" s="580"/>
      <c r="X19" s="579">
        <f>AL19/12</f>
        <v>0</v>
      </c>
      <c r="Y19" s="580"/>
      <c r="Z19" s="579">
        <f>AL19/12</f>
        <v>0</v>
      </c>
      <c r="AA19" s="580"/>
      <c r="AB19" s="579">
        <f>AL19/12</f>
        <v>0</v>
      </c>
      <c r="AC19" s="580"/>
      <c r="AD19" s="579">
        <f>AL19/12</f>
        <v>0</v>
      </c>
      <c r="AE19" s="580"/>
      <c r="AF19" s="579">
        <f>AL19/12</f>
        <v>0</v>
      </c>
      <c r="AG19" s="580"/>
      <c r="AH19" s="579">
        <f>AL19/12</f>
        <v>0</v>
      </c>
      <c r="AI19" s="580"/>
      <c r="AJ19" s="579">
        <f>AL19/12</f>
        <v>0</v>
      </c>
      <c r="AK19" s="581"/>
      <c r="AL19" s="601"/>
      <c r="AM19" s="602"/>
    </row>
    <row r="20" spans="1:39" ht="14.1" customHeight="1" thickBot="1" x14ac:dyDescent="0.2">
      <c r="B20" s="202" t="s">
        <v>178</v>
      </c>
      <c r="C20" s="529">
        <f>SUM(C14:C15)</f>
        <v>0</v>
      </c>
      <c r="D20" s="530"/>
      <c r="E20" s="203"/>
      <c r="F20" s="204"/>
      <c r="H20" s="611"/>
      <c r="I20" s="585"/>
      <c r="J20" s="575" t="s">
        <v>179</v>
      </c>
      <c r="K20" s="576"/>
      <c r="L20" s="599">
        <f>AL20/8</f>
        <v>0</v>
      </c>
      <c r="M20" s="600"/>
      <c r="N20" s="566">
        <f>AL20/12</f>
        <v>0</v>
      </c>
      <c r="O20" s="567"/>
      <c r="P20" s="566">
        <f>AL20/12</f>
        <v>0</v>
      </c>
      <c r="Q20" s="567"/>
      <c r="R20" s="566">
        <f>AL20/12</f>
        <v>0</v>
      </c>
      <c r="S20" s="567"/>
      <c r="T20" s="566">
        <f>AL20/12</f>
        <v>0</v>
      </c>
      <c r="U20" s="567"/>
      <c r="V20" s="566">
        <f>AL20/12</f>
        <v>0</v>
      </c>
      <c r="W20" s="567"/>
      <c r="X20" s="566">
        <f>AL20/12</f>
        <v>0</v>
      </c>
      <c r="Y20" s="567"/>
      <c r="Z20" s="566">
        <f>AL20/12</f>
        <v>0</v>
      </c>
      <c r="AA20" s="567"/>
      <c r="AB20" s="566">
        <f>AL20/12</f>
        <v>0</v>
      </c>
      <c r="AC20" s="567"/>
      <c r="AD20" s="566">
        <f>AL20/12</f>
        <v>0</v>
      </c>
      <c r="AE20" s="567"/>
      <c r="AF20" s="566">
        <f>AL20/12</f>
        <v>0</v>
      </c>
      <c r="AG20" s="567"/>
      <c r="AH20" s="566">
        <f>AL20/12</f>
        <v>0</v>
      </c>
      <c r="AI20" s="567"/>
      <c r="AJ20" s="566">
        <f>AL20/12</f>
        <v>0</v>
      </c>
      <c r="AK20" s="568"/>
      <c r="AL20" s="597"/>
      <c r="AM20" s="598"/>
    </row>
    <row r="21" spans="1:39" ht="14.1" customHeight="1" thickBot="1" x14ac:dyDescent="0.2">
      <c r="H21" s="611"/>
      <c r="I21" s="585"/>
      <c r="J21" s="575"/>
      <c r="K21" s="576"/>
      <c r="L21" s="599">
        <f>AL21/8</f>
        <v>0</v>
      </c>
      <c r="M21" s="600"/>
      <c r="N21" s="566">
        <f>AL21/12</f>
        <v>0</v>
      </c>
      <c r="O21" s="567"/>
      <c r="P21" s="566">
        <f>AL21/12</f>
        <v>0</v>
      </c>
      <c r="Q21" s="567"/>
      <c r="R21" s="566">
        <f>AL21/12</f>
        <v>0</v>
      </c>
      <c r="S21" s="567"/>
      <c r="T21" s="566">
        <f>AL21/12</f>
        <v>0</v>
      </c>
      <c r="U21" s="567"/>
      <c r="V21" s="566">
        <f>AL21/12</f>
        <v>0</v>
      </c>
      <c r="W21" s="567"/>
      <c r="X21" s="566">
        <f>AL21/12</f>
        <v>0</v>
      </c>
      <c r="Y21" s="567"/>
      <c r="Z21" s="566">
        <f>AL21/12</f>
        <v>0</v>
      </c>
      <c r="AA21" s="567"/>
      <c r="AB21" s="566">
        <f>AL21/12</f>
        <v>0</v>
      </c>
      <c r="AC21" s="567"/>
      <c r="AD21" s="566">
        <f>AL21/12</f>
        <v>0</v>
      </c>
      <c r="AE21" s="567"/>
      <c r="AF21" s="566">
        <f>AL21/12</f>
        <v>0</v>
      </c>
      <c r="AG21" s="567"/>
      <c r="AH21" s="566">
        <f>AL21/12</f>
        <v>0</v>
      </c>
      <c r="AI21" s="567"/>
      <c r="AJ21" s="566">
        <f>AL21/12</f>
        <v>0</v>
      </c>
      <c r="AK21" s="568"/>
      <c r="AL21" s="597"/>
      <c r="AM21" s="598"/>
    </row>
    <row r="22" spans="1:39" ht="14.1" customHeight="1" thickBot="1" x14ac:dyDescent="0.2">
      <c r="A22" s="527" t="s">
        <v>180</v>
      </c>
      <c r="B22" s="528"/>
      <c r="C22" s="205" t="s">
        <v>163</v>
      </c>
      <c r="D22" s="206" t="s">
        <v>164</v>
      </c>
      <c r="E22" s="206" t="s">
        <v>165</v>
      </c>
      <c r="F22" s="184" t="s">
        <v>98</v>
      </c>
      <c r="H22" s="611"/>
      <c r="I22" s="585"/>
      <c r="J22" s="571"/>
      <c r="K22" s="572"/>
      <c r="L22" s="599">
        <f>AL22/8</f>
        <v>0</v>
      </c>
      <c r="M22" s="600"/>
      <c r="N22" s="555">
        <f>AL22/12</f>
        <v>0</v>
      </c>
      <c r="O22" s="565"/>
      <c r="P22" s="555">
        <f>AL22/12</f>
        <v>0</v>
      </c>
      <c r="Q22" s="565"/>
      <c r="R22" s="555">
        <f>AL22/12</f>
        <v>0</v>
      </c>
      <c r="S22" s="565"/>
      <c r="T22" s="555">
        <f>AL22/12</f>
        <v>0</v>
      </c>
      <c r="U22" s="565"/>
      <c r="V22" s="555">
        <f>AL22/12</f>
        <v>0</v>
      </c>
      <c r="W22" s="565"/>
      <c r="X22" s="555">
        <f>AL22/12</f>
        <v>0</v>
      </c>
      <c r="Y22" s="565"/>
      <c r="Z22" s="555">
        <f>AL22/12</f>
        <v>0</v>
      </c>
      <c r="AA22" s="565"/>
      <c r="AB22" s="555">
        <f>AL22/12</f>
        <v>0</v>
      </c>
      <c r="AC22" s="565"/>
      <c r="AD22" s="555">
        <f>AL22/12</f>
        <v>0</v>
      </c>
      <c r="AE22" s="565"/>
      <c r="AF22" s="555">
        <f>AL22/12</f>
        <v>0</v>
      </c>
      <c r="AG22" s="565"/>
      <c r="AH22" s="555">
        <f>AL22/12</f>
        <v>0</v>
      </c>
      <c r="AI22" s="565"/>
      <c r="AJ22" s="555">
        <f>AL22/12</f>
        <v>0</v>
      </c>
      <c r="AK22" s="556"/>
      <c r="AL22" s="591"/>
      <c r="AM22" s="592"/>
    </row>
    <row r="23" spans="1:39" ht="14.1" customHeight="1" thickTop="1" thickBot="1" x14ac:dyDescent="0.2">
      <c r="A23" s="534" t="s">
        <v>181</v>
      </c>
      <c r="B23" s="156" t="s">
        <v>182</v>
      </c>
      <c r="C23" s="207">
        <f>D23*E23</f>
        <v>0</v>
      </c>
      <c r="D23" s="208">
        <v>6000</v>
      </c>
      <c r="E23" s="207">
        <f>C4</f>
        <v>0</v>
      </c>
      <c r="F23" s="209"/>
      <c r="H23" s="611"/>
      <c r="I23" s="604"/>
      <c r="J23" s="593" t="s">
        <v>183</v>
      </c>
      <c r="K23" s="594"/>
      <c r="L23" s="595">
        <f>SUM(L19:M22)</f>
        <v>0</v>
      </c>
      <c r="M23" s="561"/>
      <c r="N23" s="596">
        <f>SUM(N19:O22)</f>
        <v>0</v>
      </c>
      <c r="O23" s="553"/>
      <c r="P23" s="553">
        <f>SUM(P19:Q22)</f>
        <v>0</v>
      </c>
      <c r="Q23" s="553"/>
      <c r="R23" s="553">
        <f>SUM(R19:S22)</f>
        <v>0</v>
      </c>
      <c r="S23" s="553"/>
      <c r="T23" s="553">
        <f>SUM(T19:U22)</f>
        <v>0</v>
      </c>
      <c r="U23" s="553"/>
      <c r="V23" s="553">
        <f>SUM(V19:W22)</f>
        <v>0</v>
      </c>
      <c r="W23" s="553"/>
      <c r="X23" s="553">
        <f>SUM(X19:Y22)</f>
        <v>0</v>
      </c>
      <c r="Y23" s="553"/>
      <c r="Z23" s="553">
        <f>SUM(Z19:AA22)</f>
        <v>0</v>
      </c>
      <c r="AA23" s="553"/>
      <c r="AB23" s="553">
        <f>SUM(AB19:AC22)</f>
        <v>0</v>
      </c>
      <c r="AC23" s="553"/>
      <c r="AD23" s="553">
        <f>SUM(AD19:AE22)</f>
        <v>0</v>
      </c>
      <c r="AE23" s="553"/>
      <c r="AF23" s="553">
        <f>SUM(AF19:AG22)</f>
        <v>0</v>
      </c>
      <c r="AG23" s="553"/>
      <c r="AH23" s="553">
        <f>SUM(AH19:AI22)</f>
        <v>0</v>
      </c>
      <c r="AI23" s="553"/>
      <c r="AJ23" s="553">
        <f>SUM(AJ19:AK22)</f>
        <v>0</v>
      </c>
      <c r="AK23" s="554"/>
      <c r="AL23" s="582">
        <f>SUM(AL19:AM22)</f>
        <v>0</v>
      </c>
      <c r="AM23" s="583"/>
    </row>
    <row r="24" spans="1:39" ht="14.1" customHeight="1" thickTop="1" x14ac:dyDescent="0.15">
      <c r="A24" s="535"/>
      <c r="B24" s="210" t="s">
        <v>184</v>
      </c>
      <c r="C24" s="163">
        <f>SUM(C25:C26)</f>
        <v>0</v>
      </c>
      <c r="D24" s="211"/>
      <c r="E24" s="212"/>
      <c r="F24" s="213"/>
      <c r="H24" s="611"/>
      <c r="I24" s="584" t="s">
        <v>185</v>
      </c>
      <c r="J24" s="587"/>
      <c r="K24" s="588"/>
      <c r="L24" s="589">
        <f>AL24/8</f>
        <v>0</v>
      </c>
      <c r="M24" s="590"/>
      <c r="N24" s="579">
        <f>AL24/12</f>
        <v>0</v>
      </c>
      <c r="O24" s="580"/>
      <c r="P24" s="579">
        <f>AL24/12</f>
        <v>0</v>
      </c>
      <c r="Q24" s="580"/>
      <c r="R24" s="579">
        <f>AL24/12</f>
        <v>0</v>
      </c>
      <c r="S24" s="580"/>
      <c r="T24" s="579">
        <f>AL24/12</f>
        <v>0</v>
      </c>
      <c r="U24" s="580"/>
      <c r="V24" s="579">
        <f>AL24/12</f>
        <v>0</v>
      </c>
      <c r="W24" s="580"/>
      <c r="X24" s="579">
        <f>AL24/12</f>
        <v>0</v>
      </c>
      <c r="Y24" s="580"/>
      <c r="Z24" s="579">
        <f>AL24/12</f>
        <v>0</v>
      </c>
      <c r="AA24" s="580"/>
      <c r="AB24" s="579">
        <f>AL24/12</f>
        <v>0</v>
      </c>
      <c r="AC24" s="580"/>
      <c r="AD24" s="579">
        <f>AL24/12</f>
        <v>0</v>
      </c>
      <c r="AE24" s="580"/>
      <c r="AF24" s="579">
        <f>AL24/12</f>
        <v>0</v>
      </c>
      <c r="AG24" s="580"/>
      <c r="AH24" s="579">
        <f>AL24/12</f>
        <v>0</v>
      </c>
      <c r="AI24" s="580"/>
      <c r="AJ24" s="579">
        <f>AL24/12</f>
        <v>0</v>
      </c>
      <c r="AK24" s="581"/>
      <c r="AL24" s="577"/>
      <c r="AM24" s="578"/>
    </row>
    <row r="25" spans="1:39" ht="14.1" customHeight="1" x14ac:dyDescent="0.15">
      <c r="A25" s="535"/>
      <c r="B25" s="167" t="s">
        <v>186</v>
      </c>
      <c r="C25" s="168">
        <f>D25*E25</f>
        <v>0</v>
      </c>
      <c r="D25" s="168">
        <v>36967</v>
      </c>
      <c r="E25" s="168">
        <f>C4</f>
        <v>0</v>
      </c>
      <c r="F25" s="214"/>
      <c r="H25" s="611"/>
      <c r="I25" s="585"/>
      <c r="J25" s="575"/>
      <c r="K25" s="576"/>
      <c r="L25" s="573">
        <f>AL25/8</f>
        <v>0</v>
      </c>
      <c r="M25" s="574"/>
      <c r="N25" s="566">
        <f>AL25/12</f>
        <v>0</v>
      </c>
      <c r="O25" s="567"/>
      <c r="P25" s="566">
        <f>AL25/12</f>
        <v>0</v>
      </c>
      <c r="Q25" s="567"/>
      <c r="R25" s="566">
        <f>AL25/12</f>
        <v>0</v>
      </c>
      <c r="S25" s="567"/>
      <c r="T25" s="566">
        <f>AL25/12</f>
        <v>0</v>
      </c>
      <c r="U25" s="567"/>
      <c r="V25" s="566">
        <f>AL25/12</f>
        <v>0</v>
      </c>
      <c r="W25" s="567"/>
      <c r="X25" s="566">
        <f>AL25/12</f>
        <v>0</v>
      </c>
      <c r="Y25" s="567"/>
      <c r="Z25" s="566">
        <f>AL25/12</f>
        <v>0</v>
      </c>
      <c r="AA25" s="567"/>
      <c r="AB25" s="566">
        <f>AL25/12</f>
        <v>0</v>
      </c>
      <c r="AC25" s="567"/>
      <c r="AD25" s="566">
        <f>AL25/12</f>
        <v>0</v>
      </c>
      <c r="AE25" s="567"/>
      <c r="AF25" s="566">
        <f>AL25/12</f>
        <v>0</v>
      </c>
      <c r="AG25" s="567"/>
      <c r="AH25" s="566">
        <f>AL25/12</f>
        <v>0</v>
      </c>
      <c r="AI25" s="567"/>
      <c r="AJ25" s="566">
        <f>AL25/12</f>
        <v>0</v>
      </c>
      <c r="AK25" s="568"/>
      <c r="AL25" s="569"/>
      <c r="AM25" s="570"/>
    </row>
    <row r="26" spans="1:39" ht="14.1" customHeight="1" x14ac:dyDescent="0.15">
      <c r="A26" s="535"/>
      <c r="B26" s="215" t="s">
        <v>187</v>
      </c>
      <c r="C26" s="216">
        <f>D26*E26</f>
        <v>0</v>
      </c>
      <c r="D26" s="216">
        <v>24883</v>
      </c>
      <c r="E26" s="216">
        <f>C4</f>
        <v>0</v>
      </c>
      <c r="F26" s="217"/>
      <c r="H26" s="611"/>
      <c r="I26" s="585"/>
      <c r="J26" s="575"/>
      <c r="K26" s="576"/>
      <c r="L26" s="573">
        <f>AL26/8</f>
        <v>0</v>
      </c>
      <c r="M26" s="574"/>
      <c r="N26" s="566">
        <f>AL26/12</f>
        <v>0</v>
      </c>
      <c r="O26" s="567"/>
      <c r="P26" s="566">
        <f>AL26/12</f>
        <v>0</v>
      </c>
      <c r="Q26" s="567"/>
      <c r="R26" s="566">
        <f>AL26/12</f>
        <v>0</v>
      </c>
      <c r="S26" s="567"/>
      <c r="T26" s="566">
        <f>AL26/12</f>
        <v>0</v>
      </c>
      <c r="U26" s="567"/>
      <c r="V26" s="566">
        <f>AL26/12</f>
        <v>0</v>
      </c>
      <c r="W26" s="567"/>
      <c r="X26" s="566">
        <f>AL26/12</f>
        <v>0</v>
      </c>
      <c r="Y26" s="567"/>
      <c r="Z26" s="566">
        <f>AL26/12</f>
        <v>0</v>
      </c>
      <c r="AA26" s="567"/>
      <c r="AB26" s="566">
        <f>AL26/12</f>
        <v>0</v>
      </c>
      <c r="AC26" s="567"/>
      <c r="AD26" s="566">
        <f>AL26/12</f>
        <v>0</v>
      </c>
      <c r="AE26" s="567"/>
      <c r="AF26" s="566">
        <f>AL26/12</f>
        <v>0</v>
      </c>
      <c r="AG26" s="567"/>
      <c r="AH26" s="566">
        <f>AL26/12</f>
        <v>0</v>
      </c>
      <c r="AI26" s="567"/>
      <c r="AJ26" s="566">
        <f>AL26/12</f>
        <v>0</v>
      </c>
      <c r="AK26" s="568"/>
      <c r="AL26" s="569"/>
      <c r="AM26" s="570"/>
    </row>
    <row r="27" spans="1:39" ht="14.1" customHeight="1" thickBot="1" x14ac:dyDescent="0.2">
      <c r="A27" s="535"/>
      <c r="B27" s="162" t="s">
        <v>188</v>
      </c>
      <c r="C27" s="218">
        <v>0</v>
      </c>
      <c r="D27" s="218">
        <v>1200</v>
      </c>
      <c r="E27" s="218">
        <f>AM9</f>
        <v>0</v>
      </c>
      <c r="F27" s="219" t="s">
        <v>189</v>
      </c>
      <c r="H27" s="611"/>
      <c r="I27" s="585"/>
      <c r="J27" s="571"/>
      <c r="K27" s="572"/>
      <c r="L27" s="573">
        <f>AL27/8</f>
        <v>0</v>
      </c>
      <c r="M27" s="574"/>
      <c r="N27" s="555">
        <f>AL27/12</f>
        <v>0</v>
      </c>
      <c r="O27" s="565"/>
      <c r="P27" s="555">
        <f>AL27/12</f>
        <v>0</v>
      </c>
      <c r="Q27" s="565"/>
      <c r="R27" s="555">
        <f>AL27/12</f>
        <v>0</v>
      </c>
      <c r="S27" s="565"/>
      <c r="T27" s="555">
        <f>AL27/12</f>
        <v>0</v>
      </c>
      <c r="U27" s="565"/>
      <c r="V27" s="555">
        <f>AL27/12</f>
        <v>0</v>
      </c>
      <c r="W27" s="565"/>
      <c r="X27" s="555">
        <f>AL27/12</f>
        <v>0</v>
      </c>
      <c r="Y27" s="565"/>
      <c r="Z27" s="555">
        <f>AL27/12</f>
        <v>0</v>
      </c>
      <c r="AA27" s="565"/>
      <c r="AB27" s="555">
        <f>AL27/12</f>
        <v>0</v>
      </c>
      <c r="AC27" s="565"/>
      <c r="AD27" s="555">
        <f>AL27/12</f>
        <v>0</v>
      </c>
      <c r="AE27" s="565"/>
      <c r="AF27" s="555">
        <f>AL27/12</f>
        <v>0</v>
      </c>
      <c r="AG27" s="565"/>
      <c r="AH27" s="555">
        <f>AL27/12</f>
        <v>0</v>
      </c>
      <c r="AI27" s="565"/>
      <c r="AJ27" s="555">
        <f>AL27/12</f>
        <v>0</v>
      </c>
      <c r="AK27" s="556"/>
      <c r="AL27" s="557"/>
      <c r="AM27" s="558"/>
    </row>
    <row r="28" spans="1:39" ht="14.1" customHeight="1" thickTop="1" thickBot="1" x14ac:dyDescent="0.2">
      <c r="A28" s="535"/>
      <c r="B28" s="156" t="s">
        <v>190</v>
      </c>
      <c r="C28" s="207">
        <f t="shared" ref="C28:C39" si="0">D28*E28</f>
        <v>0</v>
      </c>
      <c r="D28" s="207">
        <v>2500</v>
      </c>
      <c r="E28" s="207">
        <f>C4</f>
        <v>0</v>
      </c>
      <c r="F28" s="209"/>
      <c r="H28" s="611"/>
      <c r="I28" s="586"/>
      <c r="J28" s="559" t="s">
        <v>183</v>
      </c>
      <c r="K28" s="560"/>
      <c r="L28" s="561">
        <f>SUM(L24:M27)</f>
        <v>0</v>
      </c>
      <c r="M28" s="562"/>
      <c r="N28" s="563">
        <f>SUM(N24:O27)</f>
        <v>0</v>
      </c>
      <c r="O28" s="564"/>
      <c r="P28" s="553">
        <f>SUM(P24:Q27)</f>
        <v>0</v>
      </c>
      <c r="Q28" s="553"/>
      <c r="R28" s="553">
        <f>SUM(R24:S27)</f>
        <v>0</v>
      </c>
      <c r="S28" s="553"/>
      <c r="T28" s="553">
        <f>SUM(T24:U27)</f>
        <v>0</v>
      </c>
      <c r="U28" s="553"/>
      <c r="V28" s="553">
        <f>SUM(V24:W27)</f>
        <v>0</v>
      </c>
      <c r="W28" s="553"/>
      <c r="X28" s="553">
        <f>SUM(X24:Y27)</f>
        <v>0</v>
      </c>
      <c r="Y28" s="553"/>
      <c r="Z28" s="553">
        <f>SUM(Z24:AA27)</f>
        <v>0</v>
      </c>
      <c r="AA28" s="553"/>
      <c r="AB28" s="553">
        <f>SUM(AB24:AC27)</f>
        <v>0</v>
      </c>
      <c r="AC28" s="553"/>
      <c r="AD28" s="553">
        <f>SUM(AD24:AE27)</f>
        <v>0</v>
      </c>
      <c r="AE28" s="553"/>
      <c r="AF28" s="553">
        <f>SUM(AF24:AG27)</f>
        <v>0</v>
      </c>
      <c r="AG28" s="553"/>
      <c r="AH28" s="553">
        <f>SUM(AH24:AI27)</f>
        <v>0</v>
      </c>
      <c r="AI28" s="553"/>
      <c r="AJ28" s="553">
        <f>SUM(AJ24:AK27)</f>
        <v>0</v>
      </c>
      <c r="AK28" s="554"/>
      <c r="AL28" s="548">
        <f>SUM(AL24:AM27)</f>
        <v>0</v>
      </c>
      <c r="AM28" s="549"/>
    </row>
    <row r="29" spans="1:39" ht="14.1" customHeight="1" thickTop="1" thickBot="1" x14ac:dyDescent="0.2">
      <c r="A29" s="535"/>
      <c r="B29" s="220" t="s">
        <v>191</v>
      </c>
      <c r="C29" s="207">
        <f t="shared" si="0"/>
        <v>0</v>
      </c>
      <c r="D29" s="207">
        <v>2100</v>
      </c>
      <c r="E29" s="207">
        <f>C4</f>
        <v>0</v>
      </c>
      <c r="F29" s="221"/>
      <c r="H29" s="612"/>
      <c r="I29" s="550" t="s">
        <v>137</v>
      </c>
      <c r="J29" s="550"/>
      <c r="K29" s="551"/>
      <c r="L29" s="552">
        <f>SUM(L23,L28)</f>
        <v>0</v>
      </c>
      <c r="M29" s="547"/>
      <c r="N29" s="543">
        <f>N23+N28</f>
        <v>0</v>
      </c>
      <c r="O29" s="544"/>
      <c r="P29" s="543">
        <f>P23+P28</f>
        <v>0</v>
      </c>
      <c r="Q29" s="544"/>
      <c r="R29" s="543">
        <f>R23+R28</f>
        <v>0</v>
      </c>
      <c r="S29" s="544"/>
      <c r="T29" s="543">
        <f>T23+T28</f>
        <v>0</v>
      </c>
      <c r="U29" s="544"/>
      <c r="V29" s="543">
        <f>V23+V28</f>
        <v>0</v>
      </c>
      <c r="W29" s="544"/>
      <c r="X29" s="543">
        <f>X23+X28</f>
        <v>0</v>
      </c>
      <c r="Y29" s="544"/>
      <c r="Z29" s="543">
        <f>Z23+Z28</f>
        <v>0</v>
      </c>
      <c r="AA29" s="544"/>
      <c r="AB29" s="543">
        <f>AB23+AB28</f>
        <v>0</v>
      </c>
      <c r="AC29" s="544"/>
      <c r="AD29" s="543">
        <f>AD23+AD28</f>
        <v>0</v>
      </c>
      <c r="AE29" s="544"/>
      <c r="AF29" s="543">
        <f>AF23+AF28</f>
        <v>0</v>
      </c>
      <c r="AG29" s="544"/>
      <c r="AH29" s="543">
        <f>AH23+AH28</f>
        <v>0</v>
      </c>
      <c r="AI29" s="544"/>
      <c r="AJ29" s="543">
        <f>AJ23+AJ28</f>
        <v>0</v>
      </c>
      <c r="AK29" s="545"/>
      <c r="AL29" s="546">
        <f>SUM(N29:AK29)</f>
        <v>0</v>
      </c>
      <c r="AM29" s="547"/>
    </row>
    <row r="30" spans="1:39" ht="14.1" customHeight="1" thickTop="1" x14ac:dyDescent="0.15">
      <c r="A30" s="535"/>
      <c r="B30" s="156" t="s">
        <v>192</v>
      </c>
      <c r="C30" s="207">
        <f t="shared" si="0"/>
        <v>0</v>
      </c>
      <c r="D30" s="208">
        <v>9267</v>
      </c>
      <c r="E30" s="207">
        <f>C4</f>
        <v>0</v>
      </c>
      <c r="F30" s="209"/>
    </row>
    <row r="31" spans="1:39" ht="14.1" customHeight="1" x14ac:dyDescent="0.15">
      <c r="A31" s="535"/>
      <c r="B31" s="220" t="s">
        <v>193</v>
      </c>
      <c r="C31" s="222">
        <f t="shared" si="0"/>
        <v>0</v>
      </c>
      <c r="D31" s="222">
        <v>63567</v>
      </c>
      <c r="E31" s="222">
        <f>C4</f>
        <v>0</v>
      </c>
      <c r="F31" s="221"/>
    </row>
    <row r="32" spans="1:39" ht="14.1" customHeight="1" x14ac:dyDescent="0.15">
      <c r="A32" s="535"/>
      <c r="B32" s="223" t="s">
        <v>194</v>
      </c>
      <c r="C32" s="222">
        <f t="shared" si="0"/>
        <v>0</v>
      </c>
      <c r="D32" s="224">
        <v>8600</v>
      </c>
      <c r="E32" s="224">
        <f>C4</f>
        <v>0</v>
      </c>
      <c r="F32" s="225"/>
    </row>
    <row r="33" spans="1:6" ht="14.1" customHeight="1" x14ac:dyDescent="0.15">
      <c r="A33" s="535"/>
      <c r="B33" s="156" t="s">
        <v>195</v>
      </c>
      <c r="C33" s="207">
        <f t="shared" si="0"/>
        <v>0</v>
      </c>
      <c r="D33" s="208">
        <v>525</v>
      </c>
      <c r="E33" s="208">
        <f>C4</f>
        <v>0</v>
      </c>
      <c r="F33" s="209"/>
    </row>
    <row r="34" spans="1:6" ht="14.1" customHeight="1" x14ac:dyDescent="0.15">
      <c r="A34" s="535"/>
      <c r="B34" s="156" t="s">
        <v>196</v>
      </c>
      <c r="C34" s="207">
        <f t="shared" si="0"/>
        <v>0</v>
      </c>
      <c r="D34" s="208">
        <v>525</v>
      </c>
      <c r="E34" s="208">
        <f>C4</f>
        <v>0</v>
      </c>
      <c r="F34" s="209"/>
    </row>
    <row r="35" spans="1:6" ht="14.1" customHeight="1" x14ac:dyDescent="0.15">
      <c r="A35" s="535"/>
      <c r="B35" s="156" t="s">
        <v>197</v>
      </c>
      <c r="C35" s="207">
        <f t="shared" si="0"/>
        <v>0</v>
      </c>
      <c r="D35" s="208">
        <v>2300</v>
      </c>
      <c r="E35" s="208">
        <f>C9</f>
        <v>0</v>
      </c>
      <c r="F35" s="209"/>
    </row>
    <row r="36" spans="1:6" ht="14.1" customHeight="1" x14ac:dyDescent="0.15">
      <c r="A36" s="535"/>
      <c r="B36" s="156" t="s">
        <v>198</v>
      </c>
      <c r="C36" s="207">
        <f t="shared" si="0"/>
        <v>0</v>
      </c>
      <c r="D36" s="208">
        <v>5800</v>
      </c>
      <c r="E36" s="208">
        <f>+ROUNDDOWN(C4*0.15,0)</f>
        <v>0</v>
      </c>
      <c r="F36" s="209" t="s">
        <v>199</v>
      </c>
    </row>
    <row r="37" spans="1:6" ht="14.1" customHeight="1" x14ac:dyDescent="0.15">
      <c r="A37" s="535"/>
      <c r="B37" s="156" t="s">
        <v>200</v>
      </c>
      <c r="C37" s="208">
        <f t="shared" si="0"/>
        <v>0</v>
      </c>
      <c r="D37" s="208">
        <v>3150</v>
      </c>
      <c r="E37" s="208">
        <f>C4</f>
        <v>0</v>
      </c>
      <c r="F37" s="209"/>
    </row>
    <row r="38" spans="1:6" ht="14.1" customHeight="1" x14ac:dyDescent="0.15">
      <c r="A38" s="535"/>
      <c r="B38" s="223" t="s">
        <v>201</v>
      </c>
      <c r="C38" s="224">
        <f t="shared" si="0"/>
        <v>0</v>
      </c>
      <c r="D38" s="224">
        <v>320000</v>
      </c>
      <c r="E38" s="226">
        <v>0</v>
      </c>
      <c r="F38" s="225"/>
    </row>
    <row r="39" spans="1:6" ht="14.1" customHeight="1" thickBot="1" x14ac:dyDescent="0.2">
      <c r="A39" s="535"/>
      <c r="B39" s="162" t="s">
        <v>202</v>
      </c>
      <c r="C39" s="218">
        <f t="shared" si="0"/>
        <v>0</v>
      </c>
      <c r="D39" s="211">
        <v>210</v>
      </c>
      <c r="E39" s="211">
        <f>C4</f>
        <v>0</v>
      </c>
      <c r="F39" s="219"/>
    </row>
    <row r="40" spans="1:6" ht="14.1" customHeight="1" thickBot="1" x14ac:dyDescent="0.2">
      <c r="A40" s="536"/>
      <c r="B40" s="227" t="s">
        <v>203</v>
      </c>
      <c r="C40" s="228">
        <f>SUM(C23:C24,C27:C39)</f>
        <v>0</v>
      </c>
      <c r="D40" s="229"/>
      <c r="E40" s="230"/>
      <c r="F40" s="231"/>
    </row>
    <row r="41" spans="1:6" ht="14.1" customHeight="1" thickBot="1" x14ac:dyDescent="0.2">
      <c r="A41" s="525" t="s">
        <v>204</v>
      </c>
      <c r="B41" s="526"/>
      <c r="C41" s="188">
        <f>D41*E41</f>
        <v>0</v>
      </c>
      <c r="D41" s="232">
        <v>300000</v>
      </c>
      <c r="E41" s="233">
        <f>C4*0.15</f>
        <v>0</v>
      </c>
      <c r="F41" s="234"/>
    </row>
    <row r="42" spans="1:6" ht="14.1" customHeight="1" thickBot="1" x14ac:dyDescent="0.2">
      <c r="A42" s="525" t="s">
        <v>205</v>
      </c>
      <c r="B42" s="526"/>
      <c r="C42" s="228">
        <f>C40-C41</f>
        <v>0</v>
      </c>
      <c r="D42" s="235"/>
      <c r="E42" s="236"/>
      <c r="F42" s="237"/>
    </row>
    <row r="43" spans="1:6" ht="14.1" customHeight="1" x14ac:dyDescent="0.15">
      <c r="A43" s="534" t="s">
        <v>206</v>
      </c>
      <c r="B43" s="223" t="s">
        <v>207</v>
      </c>
      <c r="C43" s="224">
        <f>SUM(C44:C45)</f>
        <v>0</v>
      </c>
      <c r="D43" s="224"/>
      <c r="E43" s="224"/>
      <c r="F43" s="238"/>
    </row>
    <row r="44" spans="1:6" ht="14.1" customHeight="1" x14ac:dyDescent="0.15">
      <c r="A44" s="535"/>
      <c r="B44" s="167" t="s">
        <v>208</v>
      </c>
      <c r="C44" s="168">
        <f>D44*E44</f>
        <v>0</v>
      </c>
      <c r="D44" s="168">
        <f>D14*0.021</f>
        <v>6720</v>
      </c>
      <c r="E44" s="168">
        <f>C10</f>
        <v>0</v>
      </c>
      <c r="F44" s="239" t="s">
        <v>209</v>
      </c>
    </row>
    <row r="45" spans="1:6" ht="14.1" customHeight="1" x14ac:dyDescent="0.15">
      <c r="A45" s="535"/>
      <c r="B45" s="240" t="s">
        <v>210</v>
      </c>
      <c r="C45" s="222">
        <f>D45*E45</f>
        <v>0</v>
      </c>
      <c r="D45" s="222">
        <v>1260</v>
      </c>
      <c r="E45" s="222">
        <f>C10</f>
        <v>0</v>
      </c>
      <c r="F45" s="241"/>
    </row>
    <row r="46" spans="1:6" ht="14.1" customHeight="1" x14ac:dyDescent="0.15">
      <c r="A46" s="535"/>
      <c r="B46" s="156" t="s">
        <v>211</v>
      </c>
      <c r="C46" s="207">
        <f>D46*E46</f>
        <v>0</v>
      </c>
      <c r="D46" s="208">
        <v>5400</v>
      </c>
      <c r="E46" s="208">
        <f>C4</f>
        <v>0</v>
      </c>
      <c r="F46" s="209"/>
    </row>
    <row r="47" spans="1:6" ht="14.1" customHeight="1" x14ac:dyDescent="0.15">
      <c r="A47" s="535"/>
      <c r="B47" s="242" t="s">
        <v>212</v>
      </c>
      <c r="C47" s="155">
        <f>SUM(C48:C50)</f>
        <v>0</v>
      </c>
      <c r="D47" s="224"/>
      <c r="E47" s="243"/>
      <c r="F47" s="537"/>
    </row>
    <row r="48" spans="1:6" ht="14.1" customHeight="1" x14ac:dyDescent="0.15">
      <c r="A48" s="535"/>
      <c r="B48" s="167" t="s">
        <v>213</v>
      </c>
      <c r="C48" s="168">
        <f>D48*E48</f>
        <v>0</v>
      </c>
      <c r="D48" s="168">
        <v>717</v>
      </c>
      <c r="E48" s="168">
        <f>C4</f>
        <v>0</v>
      </c>
      <c r="F48" s="538"/>
    </row>
    <row r="49" spans="1:6" ht="14.1" customHeight="1" x14ac:dyDescent="0.15">
      <c r="A49" s="535"/>
      <c r="B49" s="167" t="s">
        <v>214</v>
      </c>
      <c r="C49" s="168">
        <f>D49*E49</f>
        <v>0</v>
      </c>
      <c r="D49" s="168">
        <v>2669</v>
      </c>
      <c r="E49" s="168">
        <f>C4</f>
        <v>0</v>
      </c>
      <c r="F49" s="538"/>
    </row>
    <row r="50" spans="1:6" ht="14.1" customHeight="1" thickBot="1" x14ac:dyDescent="0.2">
      <c r="A50" s="536"/>
      <c r="B50" s="244" t="s">
        <v>215</v>
      </c>
      <c r="C50" s="245">
        <f>D50*E50</f>
        <v>0</v>
      </c>
      <c r="D50" s="245">
        <v>967</v>
      </c>
      <c r="E50" s="245">
        <f>C4</f>
        <v>0</v>
      </c>
      <c r="F50" s="539"/>
    </row>
    <row r="51" spans="1:6" ht="14.1" customHeight="1" thickBot="1" x14ac:dyDescent="0.2">
      <c r="A51" s="525" t="s">
        <v>216</v>
      </c>
      <c r="B51" s="526"/>
      <c r="C51" s="246">
        <f>SUM(C43,C46,C47)</f>
        <v>0</v>
      </c>
      <c r="D51" s="247"/>
      <c r="E51" s="248"/>
      <c r="F51" s="249"/>
    </row>
    <row r="52" spans="1:6" ht="14.1" customHeight="1" x14ac:dyDescent="0.15">
      <c r="A52" s="540" t="s">
        <v>217</v>
      </c>
      <c r="B52" s="220" t="s">
        <v>218</v>
      </c>
      <c r="C52" s="207">
        <f>D52*E52</f>
        <v>0</v>
      </c>
      <c r="D52" s="207">
        <v>2475</v>
      </c>
      <c r="E52" s="207">
        <f>C9</f>
        <v>0</v>
      </c>
      <c r="F52" s="221"/>
    </row>
    <row r="53" spans="1:6" ht="14.1" customHeight="1" x14ac:dyDescent="0.15">
      <c r="A53" s="541"/>
      <c r="B53" s="156" t="s">
        <v>219</v>
      </c>
      <c r="C53" s="218">
        <f>D53*E53</f>
        <v>0</v>
      </c>
      <c r="D53" s="218">
        <v>11717</v>
      </c>
      <c r="E53" s="218">
        <f>C4</f>
        <v>0</v>
      </c>
      <c r="F53" s="209"/>
    </row>
    <row r="54" spans="1:6" ht="14.1" customHeight="1" x14ac:dyDescent="0.15">
      <c r="A54" s="541"/>
      <c r="B54" s="162" t="s">
        <v>220</v>
      </c>
      <c r="C54" s="211">
        <f>D54*E54</f>
        <v>0</v>
      </c>
      <c r="D54" s="211">
        <v>20000</v>
      </c>
      <c r="E54" s="211">
        <f>C4*0.15</f>
        <v>0</v>
      </c>
      <c r="F54" s="219"/>
    </row>
    <row r="55" spans="1:6" ht="14.1" customHeight="1" thickBot="1" x14ac:dyDescent="0.2">
      <c r="A55" s="542"/>
      <c r="B55" s="250" t="s">
        <v>221</v>
      </c>
      <c r="C55" s="251">
        <v>0</v>
      </c>
      <c r="D55" s="252"/>
      <c r="E55" s="252"/>
      <c r="F55" s="253"/>
    </row>
    <row r="56" spans="1:6" ht="14.1" customHeight="1" thickBot="1" x14ac:dyDescent="0.2">
      <c r="A56" s="525" t="s">
        <v>222</v>
      </c>
      <c r="B56" s="526"/>
      <c r="C56" s="246">
        <f>SUM(C52:C55)</f>
        <v>0</v>
      </c>
      <c r="D56" s="247"/>
      <c r="E56" s="254"/>
      <c r="F56" s="255"/>
    </row>
    <row r="57" spans="1:6" ht="14.1" customHeight="1" thickBot="1" x14ac:dyDescent="0.2">
      <c r="A57" s="527" t="s">
        <v>223</v>
      </c>
      <c r="B57" s="528"/>
      <c r="C57" s="529">
        <f>C56+C51+C42</f>
        <v>0</v>
      </c>
      <c r="D57" s="530"/>
      <c r="E57" s="256"/>
      <c r="F57" s="257"/>
    </row>
    <row r="58" spans="1:6" ht="14.1" customHeight="1" thickBot="1" x14ac:dyDescent="0.2">
      <c r="C58" s="258"/>
      <c r="D58" s="258"/>
    </row>
    <row r="59" spans="1:6" ht="14.1" customHeight="1" thickBot="1" x14ac:dyDescent="0.2">
      <c r="A59" s="527" t="s">
        <v>224</v>
      </c>
      <c r="B59" s="531"/>
      <c r="C59" s="532">
        <f>C20-C57</f>
        <v>0</v>
      </c>
      <c r="D59" s="533"/>
    </row>
  </sheetData>
  <mergeCells count="369">
    <mergeCell ref="B1:F1"/>
    <mergeCell ref="H1:M2"/>
    <mergeCell ref="D3:F3"/>
    <mergeCell ref="H3:H9"/>
    <mergeCell ref="I3:K3"/>
    <mergeCell ref="L3:M3"/>
    <mergeCell ref="D5:F5"/>
    <mergeCell ref="I5:K5"/>
    <mergeCell ref="D7:F7"/>
    <mergeCell ref="I7:K7"/>
    <mergeCell ref="AL4:AM4"/>
    <mergeCell ref="AL3:AM3"/>
    <mergeCell ref="D4:F4"/>
    <mergeCell ref="I4:K4"/>
    <mergeCell ref="N4:O4"/>
    <mergeCell ref="P4:Q4"/>
    <mergeCell ref="R4:S4"/>
    <mergeCell ref="T4:U4"/>
    <mergeCell ref="V4:W4"/>
    <mergeCell ref="X4:Y4"/>
    <mergeCell ref="Z4:AA4"/>
    <mergeCell ref="Z3:AA3"/>
    <mergeCell ref="AB3:AC3"/>
    <mergeCell ref="AD3:AE3"/>
    <mergeCell ref="AF3:AG3"/>
    <mergeCell ref="AH3:AI3"/>
    <mergeCell ref="AJ3:AK3"/>
    <mergeCell ref="N3:O3"/>
    <mergeCell ref="P3:Q3"/>
    <mergeCell ref="R3:S3"/>
    <mergeCell ref="T3:U3"/>
    <mergeCell ref="V3:W3"/>
    <mergeCell ref="X3:Y3"/>
    <mergeCell ref="R5:S5"/>
    <mergeCell ref="T5:U5"/>
    <mergeCell ref="V5:W5"/>
    <mergeCell ref="X5:Y5"/>
    <mergeCell ref="AB4:AC4"/>
    <mergeCell ref="AD4:AE4"/>
    <mergeCell ref="AF4:AG4"/>
    <mergeCell ref="AH4:AI4"/>
    <mergeCell ref="AJ4:AK4"/>
    <mergeCell ref="AB6:AC6"/>
    <mergeCell ref="AD6:AE6"/>
    <mergeCell ref="AF6:AG6"/>
    <mergeCell ref="AH6:AI6"/>
    <mergeCell ref="AJ6:AK6"/>
    <mergeCell ref="AL6:AM6"/>
    <mergeCell ref="AL5:AM5"/>
    <mergeCell ref="D6:F6"/>
    <mergeCell ref="I6:K6"/>
    <mergeCell ref="N6:O6"/>
    <mergeCell ref="P6:Q6"/>
    <mergeCell ref="R6:S6"/>
    <mergeCell ref="T6:U6"/>
    <mergeCell ref="V6:W6"/>
    <mergeCell ref="X6:Y6"/>
    <mergeCell ref="Z6:AA6"/>
    <mergeCell ref="Z5:AA5"/>
    <mergeCell ref="AB5:AC5"/>
    <mergeCell ref="AD5:AE5"/>
    <mergeCell ref="AF5:AG5"/>
    <mergeCell ref="AH5:AI5"/>
    <mergeCell ref="AJ5:AK5"/>
    <mergeCell ref="N5:O5"/>
    <mergeCell ref="P5:Q5"/>
    <mergeCell ref="T8:U8"/>
    <mergeCell ref="Z7:AA7"/>
    <mergeCell ref="AB7:AC7"/>
    <mergeCell ref="AD7:AE7"/>
    <mergeCell ref="AF7:AG7"/>
    <mergeCell ref="AH7:AI7"/>
    <mergeCell ref="AJ7:AK7"/>
    <mergeCell ref="N7:O7"/>
    <mergeCell ref="P7:Q7"/>
    <mergeCell ref="R7:S7"/>
    <mergeCell ref="T7:U7"/>
    <mergeCell ref="V7:W7"/>
    <mergeCell ref="X7:Y7"/>
    <mergeCell ref="AF9:AG9"/>
    <mergeCell ref="AH9:AI9"/>
    <mergeCell ref="AJ9:AK9"/>
    <mergeCell ref="AH8:AI8"/>
    <mergeCell ref="AJ8:AK8"/>
    <mergeCell ref="D9:F9"/>
    <mergeCell ref="I9:K9"/>
    <mergeCell ref="N9:O9"/>
    <mergeCell ref="P9:Q9"/>
    <mergeCell ref="R9:S9"/>
    <mergeCell ref="T9:U9"/>
    <mergeCell ref="V9:W9"/>
    <mergeCell ref="X9:Y9"/>
    <mergeCell ref="V8:W8"/>
    <mergeCell ref="X8:Y8"/>
    <mergeCell ref="Z8:AA8"/>
    <mergeCell ref="AB8:AC8"/>
    <mergeCell ref="AD8:AE8"/>
    <mergeCell ref="AF8:AG8"/>
    <mergeCell ref="D8:F8"/>
    <mergeCell ref="I8:K8"/>
    <mergeCell ref="N8:O8"/>
    <mergeCell ref="P8:Q8"/>
    <mergeCell ref="R8:S8"/>
    <mergeCell ref="D10:F10"/>
    <mergeCell ref="I10:K10"/>
    <mergeCell ref="N10:O10"/>
    <mergeCell ref="P10:Q10"/>
    <mergeCell ref="R10:S10"/>
    <mergeCell ref="T10:U10"/>
    <mergeCell ref="Z9:AA9"/>
    <mergeCell ref="AB9:AC9"/>
    <mergeCell ref="AD9:AE9"/>
    <mergeCell ref="AH10:AI10"/>
    <mergeCell ref="AJ10:AK10"/>
    <mergeCell ref="AL10:AM10"/>
    <mergeCell ref="I11:K11"/>
    <mergeCell ref="N11:O11"/>
    <mergeCell ref="P11:Q11"/>
    <mergeCell ref="R11:S11"/>
    <mergeCell ref="T11:U11"/>
    <mergeCell ref="V11:W11"/>
    <mergeCell ref="X11:Y11"/>
    <mergeCell ref="V10:W10"/>
    <mergeCell ref="X10:Y10"/>
    <mergeCell ref="Z10:AA10"/>
    <mergeCell ref="AB10:AC10"/>
    <mergeCell ref="AD10:AE10"/>
    <mergeCell ref="AF10:AG10"/>
    <mergeCell ref="Z11:AA11"/>
    <mergeCell ref="AB11:AC11"/>
    <mergeCell ref="AD11:AE11"/>
    <mergeCell ref="AF11:AG11"/>
    <mergeCell ref="AH11:AM11"/>
    <mergeCell ref="I12:K12"/>
    <mergeCell ref="N12:O12"/>
    <mergeCell ref="P12:Q12"/>
    <mergeCell ref="R12:S12"/>
    <mergeCell ref="T12:U12"/>
    <mergeCell ref="AH12:AL12"/>
    <mergeCell ref="I13:K13"/>
    <mergeCell ref="N13:O13"/>
    <mergeCell ref="P13:Q13"/>
    <mergeCell ref="R13:S13"/>
    <mergeCell ref="T13:U13"/>
    <mergeCell ref="V13:W13"/>
    <mergeCell ref="X13:Y13"/>
    <mergeCell ref="Z13:AA13"/>
    <mergeCell ref="AB13:AC13"/>
    <mergeCell ref="V12:W12"/>
    <mergeCell ref="X12:Y12"/>
    <mergeCell ref="Z12:AA12"/>
    <mergeCell ref="AB12:AC12"/>
    <mergeCell ref="AD12:AE12"/>
    <mergeCell ref="AF12:AG12"/>
    <mergeCell ref="AD13:AE13"/>
    <mergeCell ref="AF13:AG13"/>
    <mergeCell ref="AH13:AI13"/>
    <mergeCell ref="AJ13:AK13"/>
    <mergeCell ref="I14:K14"/>
    <mergeCell ref="N14:O14"/>
    <mergeCell ref="P14:Q14"/>
    <mergeCell ref="R14:S14"/>
    <mergeCell ref="T14:U14"/>
    <mergeCell ref="V14:W14"/>
    <mergeCell ref="AJ14:AK14"/>
    <mergeCell ref="H16:M17"/>
    <mergeCell ref="H18:H29"/>
    <mergeCell ref="I18:K18"/>
    <mergeCell ref="L18:M18"/>
    <mergeCell ref="N18:O18"/>
    <mergeCell ref="P18:Q18"/>
    <mergeCell ref="R18:S18"/>
    <mergeCell ref="T18:U18"/>
    <mergeCell ref="V18:W18"/>
    <mergeCell ref="X14:Y14"/>
    <mergeCell ref="Z14:AA14"/>
    <mergeCell ref="AB14:AC14"/>
    <mergeCell ref="AD14:AE14"/>
    <mergeCell ref="AF14:AG14"/>
    <mergeCell ref="AH14:AI14"/>
    <mergeCell ref="AJ18:AK18"/>
    <mergeCell ref="AL18:AM18"/>
    <mergeCell ref="I19:I23"/>
    <mergeCell ref="J19:K19"/>
    <mergeCell ref="L19:M19"/>
    <mergeCell ref="N19:O19"/>
    <mergeCell ref="P19:Q19"/>
    <mergeCell ref="R19:S19"/>
    <mergeCell ref="T19:U19"/>
    <mergeCell ref="V19:W19"/>
    <mergeCell ref="X18:Y18"/>
    <mergeCell ref="Z18:AA18"/>
    <mergeCell ref="AB18:AC18"/>
    <mergeCell ref="AD18:AE18"/>
    <mergeCell ref="AF18:AG18"/>
    <mergeCell ref="AH18:AI18"/>
    <mergeCell ref="AJ19:AK19"/>
    <mergeCell ref="AL19:AM19"/>
    <mergeCell ref="C20:D20"/>
    <mergeCell ref="J20:K20"/>
    <mergeCell ref="L20:M20"/>
    <mergeCell ref="N20:O20"/>
    <mergeCell ref="P20:Q20"/>
    <mergeCell ref="R20:S20"/>
    <mergeCell ref="T20:U20"/>
    <mergeCell ref="V20:W20"/>
    <mergeCell ref="X19:Y19"/>
    <mergeCell ref="Z19:AA19"/>
    <mergeCell ref="AB19:AC19"/>
    <mergeCell ref="AD19:AE19"/>
    <mergeCell ref="AF19:AG19"/>
    <mergeCell ref="AH19:AI19"/>
    <mergeCell ref="AJ20:AK20"/>
    <mergeCell ref="AL20:AM20"/>
    <mergeCell ref="J21:K21"/>
    <mergeCell ref="L21:M21"/>
    <mergeCell ref="N21:O21"/>
    <mergeCell ref="P21:Q21"/>
    <mergeCell ref="R21:S21"/>
    <mergeCell ref="T21:U21"/>
    <mergeCell ref="V21:W21"/>
    <mergeCell ref="X21:Y21"/>
    <mergeCell ref="X20:Y20"/>
    <mergeCell ref="Z20:AA20"/>
    <mergeCell ref="AB20:AC20"/>
    <mergeCell ref="AD20:AE20"/>
    <mergeCell ref="AF20:AG20"/>
    <mergeCell ref="AH20:AI20"/>
    <mergeCell ref="AL21:AM21"/>
    <mergeCell ref="A22:B22"/>
    <mergeCell ref="J22:K22"/>
    <mergeCell ref="L22:M22"/>
    <mergeCell ref="N22:O22"/>
    <mergeCell ref="P22:Q22"/>
    <mergeCell ref="R22:S22"/>
    <mergeCell ref="T22:U22"/>
    <mergeCell ref="V22:W22"/>
    <mergeCell ref="X22:Y22"/>
    <mergeCell ref="Z21:AA21"/>
    <mergeCell ref="AB21:AC21"/>
    <mergeCell ref="AD21:AE21"/>
    <mergeCell ref="AF21:AG21"/>
    <mergeCell ref="AH21:AI21"/>
    <mergeCell ref="AJ21:AK21"/>
    <mergeCell ref="AL22:AM22"/>
    <mergeCell ref="A23:A40"/>
    <mergeCell ref="J23:K23"/>
    <mergeCell ref="L23:M23"/>
    <mergeCell ref="N23:O23"/>
    <mergeCell ref="P23:Q23"/>
    <mergeCell ref="R23:S23"/>
    <mergeCell ref="T23:U23"/>
    <mergeCell ref="V23:W23"/>
    <mergeCell ref="X23:Y23"/>
    <mergeCell ref="Z22:AA22"/>
    <mergeCell ref="AB22:AC22"/>
    <mergeCell ref="AD22:AE22"/>
    <mergeCell ref="AF22:AG22"/>
    <mergeCell ref="AH22:AI22"/>
    <mergeCell ref="AJ22:AK22"/>
    <mergeCell ref="AL23:AM23"/>
    <mergeCell ref="I24:I28"/>
    <mergeCell ref="J24:K24"/>
    <mergeCell ref="L24:M24"/>
    <mergeCell ref="N24:O24"/>
    <mergeCell ref="P24:Q24"/>
    <mergeCell ref="R24:S24"/>
    <mergeCell ref="T24:U24"/>
    <mergeCell ref="V24:W24"/>
    <mergeCell ref="X24:Y24"/>
    <mergeCell ref="Z23:AA23"/>
    <mergeCell ref="AB23:AC23"/>
    <mergeCell ref="AD23:AE23"/>
    <mergeCell ref="AF23:AG23"/>
    <mergeCell ref="AH23:AI23"/>
    <mergeCell ref="AJ23:AK23"/>
    <mergeCell ref="AB25:AC25"/>
    <mergeCell ref="AD25:AE25"/>
    <mergeCell ref="AF25:AG25"/>
    <mergeCell ref="AH25:AI25"/>
    <mergeCell ref="AJ25:AK25"/>
    <mergeCell ref="AL25:AM25"/>
    <mergeCell ref="AL24:AM24"/>
    <mergeCell ref="J25:K25"/>
    <mergeCell ref="L25:M25"/>
    <mergeCell ref="N25:O25"/>
    <mergeCell ref="P25:Q25"/>
    <mergeCell ref="R25:S25"/>
    <mergeCell ref="T25:U25"/>
    <mergeCell ref="V25:W25"/>
    <mergeCell ref="X25:Y25"/>
    <mergeCell ref="Z25:AA25"/>
    <mergeCell ref="Z24:AA24"/>
    <mergeCell ref="AB24:AC24"/>
    <mergeCell ref="AD24:AE24"/>
    <mergeCell ref="AF24:AG24"/>
    <mergeCell ref="AH24:AI24"/>
    <mergeCell ref="AJ24:AK24"/>
    <mergeCell ref="AH26:AI26"/>
    <mergeCell ref="AJ26:AK26"/>
    <mergeCell ref="AL26:AM26"/>
    <mergeCell ref="J27:K27"/>
    <mergeCell ref="L27:M27"/>
    <mergeCell ref="N27:O27"/>
    <mergeCell ref="P27:Q27"/>
    <mergeCell ref="R27:S27"/>
    <mergeCell ref="T27:U27"/>
    <mergeCell ref="V27:W27"/>
    <mergeCell ref="V26:W26"/>
    <mergeCell ref="X26:Y26"/>
    <mergeCell ref="Z26:AA26"/>
    <mergeCell ref="AB26:AC26"/>
    <mergeCell ref="AD26:AE26"/>
    <mergeCell ref="AF26:AG26"/>
    <mergeCell ref="J26:K26"/>
    <mergeCell ref="L26:M26"/>
    <mergeCell ref="N26:O26"/>
    <mergeCell ref="P26:Q26"/>
    <mergeCell ref="R26:S26"/>
    <mergeCell ref="T26:U26"/>
    <mergeCell ref="AJ27:AK27"/>
    <mergeCell ref="AL27:AM27"/>
    <mergeCell ref="J28:K28"/>
    <mergeCell ref="L28:M28"/>
    <mergeCell ref="N28:O28"/>
    <mergeCell ref="P28:Q28"/>
    <mergeCell ref="R28:S28"/>
    <mergeCell ref="T28:U28"/>
    <mergeCell ref="V28:W28"/>
    <mergeCell ref="X28:Y28"/>
    <mergeCell ref="X27:Y27"/>
    <mergeCell ref="Z27:AA27"/>
    <mergeCell ref="AB27:AC27"/>
    <mergeCell ref="AD27:AE27"/>
    <mergeCell ref="AF27:AG27"/>
    <mergeCell ref="AH27:AI27"/>
    <mergeCell ref="AB29:AC29"/>
    <mergeCell ref="AD29:AE29"/>
    <mergeCell ref="AF29:AG29"/>
    <mergeCell ref="AH29:AI29"/>
    <mergeCell ref="AJ29:AK29"/>
    <mergeCell ref="AL29:AM29"/>
    <mergeCell ref="AL28:AM28"/>
    <mergeCell ref="I29:K29"/>
    <mergeCell ref="L29:M29"/>
    <mergeCell ref="N29:O29"/>
    <mergeCell ref="P29:Q29"/>
    <mergeCell ref="R29:S29"/>
    <mergeCell ref="T29:U29"/>
    <mergeCell ref="V29:W29"/>
    <mergeCell ref="X29:Y29"/>
    <mergeCell ref="Z29:AA29"/>
    <mergeCell ref="Z28:AA28"/>
    <mergeCell ref="AB28:AC28"/>
    <mergeCell ref="AD28:AE28"/>
    <mergeCell ref="AF28:AG28"/>
    <mergeCell ref="AH28:AI28"/>
    <mergeCell ref="AJ28:AK28"/>
    <mergeCell ref="A56:B56"/>
    <mergeCell ref="A57:B57"/>
    <mergeCell ref="C57:D57"/>
    <mergeCell ref="A59:B59"/>
    <mergeCell ref="C59:D59"/>
    <mergeCell ref="A41:B41"/>
    <mergeCell ref="A42:B42"/>
    <mergeCell ref="A43:A50"/>
    <mergeCell ref="F47:F50"/>
    <mergeCell ref="A51:B51"/>
    <mergeCell ref="A52:A55"/>
  </mergeCells>
  <phoneticPr fontId="2"/>
  <pageMargins left="0.39370078740157483" right="0.39370078740157483" top="0.39370078740157483" bottom="0.39370078740157483" header="0.51181102362204722" footer="0.51181102362204722"/>
  <headerFooter alignWithMargins="0"/>
  <colBreaks count="1" manualBreakCount="1">
    <brk id="6" max="5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view="pageBreakPreview" zoomScale="60" zoomScaleNormal="100" workbookViewId="0">
      <selection activeCell="F66" sqref="F66"/>
    </sheetView>
  </sheetViews>
  <sheetFormatPr defaultRowHeight="14.1" customHeight="1" x14ac:dyDescent="0.15"/>
  <cols>
    <col min="1" max="1" width="4.5" style="142" customWidth="1"/>
    <col min="2" max="2" width="27.6640625" style="142" bestFit="1" customWidth="1"/>
    <col min="3" max="3" width="13.1640625" style="142" customWidth="1"/>
    <col min="4" max="4" width="10.33203125" style="142" customWidth="1"/>
    <col min="5" max="5" width="17.5" style="142" bestFit="1" customWidth="1"/>
    <col min="6" max="6" width="56.1640625" style="142" customWidth="1"/>
    <col min="7" max="7" width="2" style="140" customWidth="1"/>
    <col min="8" max="8" width="3.5" style="141" bestFit="1" customWidth="1"/>
    <col min="9" max="9" width="8.33203125" style="141" customWidth="1"/>
    <col min="10" max="10" width="4" style="141" customWidth="1"/>
    <col min="11" max="11" width="3.5" style="141" customWidth="1"/>
    <col min="12" max="12" width="7.1640625" style="141" customWidth="1"/>
    <col min="13" max="13" width="4.1640625" style="141" bestFit="1" customWidth="1"/>
    <col min="14" max="37" width="3.5" style="141" customWidth="1"/>
    <col min="38" max="38" width="3.33203125" style="141" customWidth="1"/>
    <col min="39" max="39" width="10" style="141" customWidth="1"/>
    <col min="40" max="256" width="9.33203125" style="142"/>
    <col min="257" max="257" width="4.5" style="142" customWidth="1"/>
    <col min="258" max="258" width="27.6640625" style="142" bestFit="1" customWidth="1"/>
    <col min="259" max="259" width="13.1640625" style="142" customWidth="1"/>
    <col min="260" max="260" width="10.33203125" style="142" customWidth="1"/>
    <col min="261" max="261" width="17.5" style="142" bestFit="1" customWidth="1"/>
    <col min="262" max="262" width="56.1640625" style="142" customWidth="1"/>
    <col min="263" max="263" width="2" style="142" customWidth="1"/>
    <col min="264" max="264" width="3.5" style="142" bestFit="1" customWidth="1"/>
    <col min="265" max="265" width="8.33203125" style="142" customWidth="1"/>
    <col min="266" max="266" width="4" style="142" customWidth="1"/>
    <col min="267" max="267" width="3.5" style="142" customWidth="1"/>
    <col min="268" max="268" width="7.1640625" style="142" customWidth="1"/>
    <col min="269" max="269" width="4.1640625" style="142" bestFit="1" customWidth="1"/>
    <col min="270" max="293" width="3.5" style="142" customWidth="1"/>
    <col min="294" max="294" width="3.33203125" style="142" customWidth="1"/>
    <col min="295" max="295" width="10" style="142" customWidth="1"/>
    <col min="296" max="512" width="9.33203125" style="142"/>
    <col min="513" max="513" width="4.5" style="142" customWidth="1"/>
    <col min="514" max="514" width="27.6640625" style="142" bestFit="1" customWidth="1"/>
    <col min="515" max="515" width="13.1640625" style="142" customWidth="1"/>
    <col min="516" max="516" width="10.33203125" style="142" customWidth="1"/>
    <col min="517" max="517" width="17.5" style="142" bestFit="1" customWidth="1"/>
    <col min="518" max="518" width="56.1640625" style="142" customWidth="1"/>
    <col min="519" max="519" width="2" style="142" customWidth="1"/>
    <col min="520" max="520" width="3.5" style="142" bestFit="1" customWidth="1"/>
    <col min="521" max="521" width="8.33203125" style="142" customWidth="1"/>
    <col min="522" max="522" width="4" style="142" customWidth="1"/>
    <col min="523" max="523" width="3.5" style="142" customWidth="1"/>
    <col min="524" max="524" width="7.1640625" style="142" customWidth="1"/>
    <col min="525" max="525" width="4.1640625" style="142" bestFit="1" customWidth="1"/>
    <col min="526" max="549" width="3.5" style="142" customWidth="1"/>
    <col min="550" max="550" width="3.33203125" style="142" customWidth="1"/>
    <col min="551" max="551" width="10" style="142" customWidth="1"/>
    <col min="552" max="768" width="9.33203125" style="142"/>
    <col min="769" max="769" width="4.5" style="142" customWidth="1"/>
    <col min="770" max="770" width="27.6640625" style="142" bestFit="1" customWidth="1"/>
    <col min="771" max="771" width="13.1640625" style="142" customWidth="1"/>
    <col min="772" max="772" width="10.33203125" style="142" customWidth="1"/>
    <col min="773" max="773" width="17.5" style="142" bestFit="1" customWidth="1"/>
    <col min="774" max="774" width="56.1640625" style="142" customWidth="1"/>
    <col min="775" max="775" width="2" style="142" customWidth="1"/>
    <col min="776" max="776" width="3.5" style="142" bestFit="1" customWidth="1"/>
    <col min="777" max="777" width="8.33203125" style="142" customWidth="1"/>
    <col min="778" max="778" width="4" style="142" customWidth="1"/>
    <col min="779" max="779" width="3.5" style="142" customWidth="1"/>
    <col min="780" max="780" width="7.1640625" style="142" customWidth="1"/>
    <col min="781" max="781" width="4.1640625" style="142" bestFit="1" customWidth="1"/>
    <col min="782" max="805" width="3.5" style="142" customWidth="1"/>
    <col min="806" max="806" width="3.33203125" style="142" customWidth="1"/>
    <col min="807" max="807" width="10" style="142" customWidth="1"/>
    <col min="808" max="1024" width="9.33203125" style="142"/>
    <col min="1025" max="1025" width="4.5" style="142" customWidth="1"/>
    <col min="1026" max="1026" width="27.6640625" style="142" bestFit="1" customWidth="1"/>
    <col min="1027" max="1027" width="13.1640625" style="142" customWidth="1"/>
    <col min="1028" max="1028" width="10.33203125" style="142" customWidth="1"/>
    <col min="1029" max="1029" width="17.5" style="142" bestFit="1" customWidth="1"/>
    <col min="1030" max="1030" width="56.1640625" style="142" customWidth="1"/>
    <col min="1031" max="1031" width="2" style="142" customWidth="1"/>
    <col min="1032" max="1032" width="3.5" style="142" bestFit="1" customWidth="1"/>
    <col min="1033" max="1033" width="8.33203125" style="142" customWidth="1"/>
    <col min="1034" max="1034" width="4" style="142" customWidth="1"/>
    <col min="1035" max="1035" width="3.5" style="142" customWidth="1"/>
    <col min="1036" max="1036" width="7.1640625" style="142" customWidth="1"/>
    <col min="1037" max="1037" width="4.1640625" style="142" bestFit="1" customWidth="1"/>
    <col min="1038" max="1061" width="3.5" style="142" customWidth="1"/>
    <col min="1062" max="1062" width="3.33203125" style="142" customWidth="1"/>
    <col min="1063" max="1063" width="10" style="142" customWidth="1"/>
    <col min="1064" max="1280" width="9.33203125" style="142"/>
    <col min="1281" max="1281" width="4.5" style="142" customWidth="1"/>
    <col min="1282" max="1282" width="27.6640625" style="142" bestFit="1" customWidth="1"/>
    <col min="1283" max="1283" width="13.1640625" style="142" customWidth="1"/>
    <col min="1284" max="1284" width="10.33203125" style="142" customWidth="1"/>
    <col min="1285" max="1285" width="17.5" style="142" bestFit="1" customWidth="1"/>
    <col min="1286" max="1286" width="56.1640625" style="142" customWidth="1"/>
    <col min="1287" max="1287" width="2" style="142" customWidth="1"/>
    <col min="1288" max="1288" width="3.5" style="142" bestFit="1" customWidth="1"/>
    <col min="1289" max="1289" width="8.33203125" style="142" customWidth="1"/>
    <col min="1290" max="1290" width="4" style="142" customWidth="1"/>
    <col min="1291" max="1291" width="3.5" style="142" customWidth="1"/>
    <col min="1292" max="1292" width="7.1640625" style="142" customWidth="1"/>
    <col min="1293" max="1293" width="4.1640625" style="142" bestFit="1" customWidth="1"/>
    <col min="1294" max="1317" width="3.5" style="142" customWidth="1"/>
    <col min="1318" max="1318" width="3.33203125" style="142" customWidth="1"/>
    <col min="1319" max="1319" width="10" style="142" customWidth="1"/>
    <col min="1320" max="1536" width="9.33203125" style="142"/>
    <col min="1537" max="1537" width="4.5" style="142" customWidth="1"/>
    <col min="1538" max="1538" width="27.6640625" style="142" bestFit="1" customWidth="1"/>
    <col min="1539" max="1539" width="13.1640625" style="142" customWidth="1"/>
    <col min="1540" max="1540" width="10.33203125" style="142" customWidth="1"/>
    <col min="1541" max="1541" width="17.5" style="142" bestFit="1" customWidth="1"/>
    <col min="1542" max="1542" width="56.1640625" style="142" customWidth="1"/>
    <col min="1543" max="1543" width="2" style="142" customWidth="1"/>
    <col min="1544" max="1544" width="3.5" style="142" bestFit="1" customWidth="1"/>
    <col min="1545" max="1545" width="8.33203125" style="142" customWidth="1"/>
    <col min="1546" max="1546" width="4" style="142" customWidth="1"/>
    <col min="1547" max="1547" width="3.5" style="142" customWidth="1"/>
    <col min="1548" max="1548" width="7.1640625" style="142" customWidth="1"/>
    <col min="1549" max="1549" width="4.1640625" style="142" bestFit="1" customWidth="1"/>
    <col min="1550" max="1573" width="3.5" style="142" customWidth="1"/>
    <col min="1574" max="1574" width="3.33203125" style="142" customWidth="1"/>
    <col min="1575" max="1575" width="10" style="142" customWidth="1"/>
    <col min="1576" max="1792" width="9.33203125" style="142"/>
    <col min="1793" max="1793" width="4.5" style="142" customWidth="1"/>
    <col min="1794" max="1794" width="27.6640625" style="142" bestFit="1" customWidth="1"/>
    <col min="1795" max="1795" width="13.1640625" style="142" customWidth="1"/>
    <col min="1796" max="1796" width="10.33203125" style="142" customWidth="1"/>
    <col min="1797" max="1797" width="17.5" style="142" bestFit="1" customWidth="1"/>
    <col min="1798" max="1798" width="56.1640625" style="142" customWidth="1"/>
    <col min="1799" max="1799" width="2" style="142" customWidth="1"/>
    <col min="1800" max="1800" width="3.5" style="142" bestFit="1" customWidth="1"/>
    <col min="1801" max="1801" width="8.33203125" style="142" customWidth="1"/>
    <col min="1802" max="1802" width="4" style="142" customWidth="1"/>
    <col min="1803" max="1803" width="3.5" style="142" customWidth="1"/>
    <col min="1804" max="1804" width="7.1640625" style="142" customWidth="1"/>
    <col min="1805" max="1805" width="4.1640625" style="142" bestFit="1" customWidth="1"/>
    <col min="1806" max="1829" width="3.5" style="142" customWidth="1"/>
    <col min="1830" max="1830" width="3.33203125" style="142" customWidth="1"/>
    <col min="1831" max="1831" width="10" style="142" customWidth="1"/>
    <col min="1832" max="2048" width="9.33203125" style="142"/>
    <col min="2049" max="2049" width="4.5" style="142" customWidth="1"/>
    <col min="2050" max="2050" width="27.6640625" style="142" bestFit="1" customWidth="1"/>
    <col min="2051" max="2051" width="13.1640625" style="142" customWidth="1"/>
    <col min="2052" max="2052" width="10.33203125" style="142" customWidth="1"/>
    <col min="2053" max="2053" width="17.5" style="142" bestFit="1" customWidth="1"/>
    <col min="2054" max="2054" width="56.1640625" style="142" customWidth="1"/>
    <col min="2055" max="2055" width="2" style="142" customWidth="1"/>
    <col min="2056" max="2056" width="3.5" style="142" bestFit="1" customWidth="1"/>
    <col min="2057" max="2057" width="8.33203125" style="142" customWidth="1"/>
    <col min="2058" max="2058" width="4" style="142" customWidth="1"/>
    <col min="2059" max="2059" width="3.5" style="142" customWidth="1"/>
    <col min="2060" max="2060" width="7.1640625" style="142" customWidth="1"/>
    <col min="2061" max="2061" width="4.1640625" style="142" bestFit="1" customWidth="1"/>
    <col min="2062" max="2085" width="3.5" style="142" customWidth="1"/>
    <col min="2086" max="2086" width="3.33203125" style="142" customWidth="1"/>
    <col min="2087" max="2087" width="10" style="142" customWidth="1"/>
    <col min="2088" max="2304" width="9.33203125" style="142"/>
    <col min="2305" max="2305" width="4.5" style="142" customWidth="1"/>
    <col min="2306" max="2306" width="27.6640625" style="142" bestFit="1" customWidth="1"/>
    <col min="2307" max="2307" width="13.1640625" style="142" customWidth="1"/>
    <col min="2308" max="2308" width="10.33203125" style="142" customWidth="1"/>
    <col min="2309" max="2309" width="17.5" style="142" bestFit="1" customWidth="1"/>
    <col min="2310" max="2310" width="56.1640625" style="142" customWidth="1"/>
    <col min="2311" max="2311" width="2" style="142" customWidth="1"/>
    <col min="2312" max="2312" width="3.5" style="142" bestFit="1" customWidth="1"/>
    <col min="2313" max="2313" width="8.33203125" style="142" customWidth="1"/>
    <col min="2314" max="2314" width="4" style="142" customWidth="1"/>
    <col min="2315" max="2315" width="3.5" style="142" customWidth="1"/>
    <col min="2316" max="2316" width="7.1640625" style="142" customWidth="1"/>
    <col min="2317" max="2317" width="4.1640625" style="142" bestFit="1" customWidth="1"/>
    <col min="2318" max="2341" width="3.5" style="142" customWidth="1"/>
    <col min="2342" max="2342" width="3.33203125" style="142" customWidth="1"/>
    <col min="2343" max="2343" width="10" style="142" customWidth="1"/>
    <col min="2344" max="2560" width="9.33203125" style="142"/>
    <col min="2561" max="2561" width="4.5" style="142" customWidth="1"/>
    <col min="2562" max="2562" width="27.6640625" style="142" bestFit="1" customWidth="1"/>
    <col min="2563" max="2563" width="13.1640625" style="142" customWidth="1"/>
    <col min="2564" max="2564" width="10.33203125" style="142" customWidth="1"/>
    <col min="2565" max="2565" width="17.5" style="142" bestFit="1" customWidth="1"/>
    <col min="2566" max="2566" width="56.1640625" style="142" customWidth="1"/>
    <col min="2567" max="2567" width="2" style="142" customWidth="1"/>
    <col min="2568" max="2568" width="3.5" style="142" bestFit="1" customWidth="1"/>
    <col min="2569" max="2569" width="8.33203125" style="142" customWidth="1"/>
    <col min="2570" max="2570" width="4" style="142" customWidth="1"/>
    <col min="2571" max="2571" width="3.5" style="142" customWidth="1"/>
    <col min="2572" max="2572" width="7.1640625" style="142" customWidth="1"/>
    <col min="2573" max="2573" width="4.1640625" style="142" bestFit="1" customWidth="1"/>
    <col min="2574" max="2597" width="3.5" style="142" customWidth="1"/>
    <col min="2598" max="2598" width="3.33203125" style="142" customWidth="1"/>
    <col min="2599" max="2599" width="10" style="142" customWidth="1"/>
    <col min="2600" max="2816" width="9.33203125" style="142"/>
    <col min="2817" max="2817" width="4.5" style="142" customWidth="1"/>
    <col min="2818" max="2818" width="27.6640625" style="142" bestFit="1" customWidth="1"/>
    <col min="2819" max="2819" width="13.1640625" style="142" customWidth="1"/>
    <col min="2820" max="2820" width="10.33203125" style="142" customWidth="1"/>
    <col min="2821" max="2821" width="17.5" style="142" bestFit="1" customWidth="1"/>
    <col min="2822" max="2822" width="56.1640625" style="142" customWidth="1"/>
    <col min="2823" max="2823" width="2" style="142" customWidth="1"/>
    <col min="2824" max="2824" width="3.5" style="142" bestFit="1" customWidth="1"/>
    <col min="2825" max="2825" width="8.33203125" style="142" customWidth="1"/>
    <col min="2826" max="2826" width="4" style="142" customWidth="1"/>
    <col min="2827" max="2827" width="3.5" style="142" customWidth="1"/>
    <col min="2828" max="2828" width="7.1640625" style="142" customWidth="1"/>
    <col min="2829" max="2829" width="4.1640625" style="142" bestFit="1" customWidth="1"/>
    <col min="2830" max="2853" width="3.5" style="142" customWidth="1"/>
    <col min="2854" max="2854" width="3.33203125" style="142" customWidth="1"/>
    <col min="2855" max="2855" width="10" style="142" customWidth="1"/>
    <col min="2856" max="3072" width="9.33203125" style="142"/>
    <col min="3073" max="3073" width="4.5" style="142" customWidth="1"/>
    <col min="3074" max="3074" width="27.6640625" style="142" bestFit="1" customWidth="1"/>
    <col min="3075" max="3075" width="13.1640625" style="142" customWidth="1"/>
    <col min="3076" max="3076" width="10.33203125" style="142" customWidth="1"/>
    <col min="3077" max="3077" width="17.5" style="142" bestFit="1" customWidth="1"/>
    <col min="3078" max="3078" width="56.1640625" style="142" customWidth="1"/>
    <col min="3079" max="3079" width="2" style="142" customWidth="1"/>
    <col min="3080" max="3080" width="3.5" style="142" bestFit="1" customWidth="1"/>
    <col min="3081" max="3081" width="8.33203125" style="142" customWidth="1"/>
    <col min="3082" max="3082" width="4" style="142" customWidth="1"/>
    <col min="3083" max="3083" width="3.5" style="142" customWidth="1"/>
    <col min="3084" max="3084" width="7.1640625" style="142" customWidth="1"/>
    <col min="3085" max="3085" width="4.1640625" style="142" bestFit="1" customWidth="1"/>
    <col min="3086" max="3109" width="3.5" style="142" customWidth="1"/>
    <col min="3110" max="3110" width="3.33203125" style="142" customWidth="1"/>
    <col min="3111" max="3111" width="10" style="142" customWidth="1"/>
    <col min="3112" max="3328" width="9.33203125" style="142"/>
    <col min="3329" max="3329" width="4.5" style="142" customWidth="1"/>
    <col min="3330" max="3330" width="27.6640625" style="142" bestFit="1" customWidth="1"/>
    <col min="3331" max="3331" width="13.1640625" style="142" customWidth="1"/>
    <col min="3332" max="3332" width="10.33203125" style="142" customWidth="1"/>
    <col min="3333" max="3333" width="17.5" style="142" bestFit="1" customWidth="1"/>
    <col min="3334" max="3334" width="56.1640625" style="142" customWidth="1"/>
    <col min="3335" max="3335" width="2" style="142" customWidth="1"/>
    <col min="3336" max="3336" width="3.5" style="142" bestFit="1" customWidth="1"/>
    <col min="3337" max="3337" width="8.33203125" style="142" customWidth="1"/>
    <col min="3338" max="3338" width="4" style="142" customWidth="1"/>
    <col min="3339" max="3339" width="3.5" style="142" customWidth="1"/>
    <col min="3340" max="3340" width="7.1640625" style="142" customWidth="1"/>
    <col min="3341" max="3341" width="4.1640625" style="142" bestFit="1" customWidth="1"/>
    <col min="3342" max="3365" width="3.5" style="142" customWidth="1"/>
    <col min="3366" max="3366" width="3.33203125" style="142" customWidth="1"/>
    <col min="3367" max="3367" width="10" style="142" customWidth="1"/>
    <col min="3368" max="3584" width="9.33203125" style="142"/>
    <col min="3585" max="3585" width="4.5" style="142" customWidth="1"/>
    <col min="3586" max="3586" width="27.6640625" style="142" bestFit="1" customWidth="1"/>
    <col min="3587" max="3587" width="13.1640625" style="142" customWidth="1"/>
    <col min="3588" max="3588" width="10.33203125" style="142" customWidth="1"/>
    <col min="3589" max="3589" width="17.5" style="142" bestFit="1" customWidth="1"/>
    <col min="3590" max="3590" width="56.1640625" style="142" customWidth="1"/>
    <col min="3591" max="3591" width="2" style="142" customWidth="1"/>
    <col min="3592" max="3592" width="3.5" style="142" bestFit="1" customWidth="1"/>
    <col min="3593" max="3593" width="8.33203125" style="142" customWidth="1"/>
    <col min="3594" max="3594" width="4" style="142" customWidth="1"/>
    <col min="3595" max="3595" width="3.5" style="142" customWidth="1"/>
    <col min="3596" max="3596" width="7.1640625" style="142" customWidth="1"/>
    <col min="3597" max="3597" width="4.1640625" style="142" bestFit="1" customWidth="1"/>
    <col min="3598" max="3621" width="3.5" style="142" customWidth="1"/>
    <col min="3622" max="3622" width="3.33203125" style="142" customWidth="1"/>
    <col min="3623" max="3623" width="10" style="142" customWidth="1"/>
    <col min="3624" max="3840" width="9.33203125" style="142"/>
    <col min="3841" max="3841" width="4.5" style="142" customWidth="1"/>
    <col min="3842" max="3842" width="27.6640625" style="142" bestFit="1" customWidth="1"/>
    <col min="3843" max="3843" width="13.1640625" style="142" customWidth="1"/>
    <col min="3844" max="3844" width="10.33203125" style="142" customWidth="1"/>
    <col min="3845" max="3845" width="17.5" style="142" bestFit="1" customWidth="1"/>
    <col min="3846" max="3846" width="56.1640625" style="142" customWidth="1"/>
    <col min="3847" max="3847" width="2" style="142" customWidth="1"/>
    <col min="3848" max="3848" width="3.5" style="142" bestFit="1" customWidth="1"/>
    <col min="3849" max="3849" width="8.33203125" style="142" customWidth="1"/>
    <col min="3850" max="3850" width="4" style="142" customWidth="1"/>
    <col min="3851" max="3851" width="3.5" style="142" customWidth="1"/>
    <col min="3852" max="3852" width="7.1640625" style="142" customWidth="1"/>
    <col min="3853" max="3853" width="4.1640625" style="142" bestFit="1" customWidth="1"/>
    <col min="3854" max="3877" width="3.5" style="142" customWidth="1"/>
    <col min="3878" max="3878" width="3.33203125" style="142" customWidth="1"/>
    <col min="3879" max="3879" width="10" style="142" customWidth="1"/>
    <col min="3880" max="4096" width="9.33203125" style="142"/>
    <col min="4097" max="4097" width="4.5" style="142" customWidth="1"/>
    <col min="4098" max="4098" width="27.6640625" style="142" bestFit="1" customWidth="1"/>
    <col min="4099" max="4099" width="13.1640625" style="142" customWidth="1"/>
    <col min="4100" max="4100" width="10.33203125" style="142" customWidth="1"/>
    <col min="4101" max="4101" width="17.5" style="142" bestFit="1" customWidth="1"/>
    <col min="4102" max="4102" width="56.1640625" style="142" customWidth="1"/>
    <col min="4103" max="4103" width="2" style="142" customWidth="1"/>
    <col min="4104" max="4104" width="3.5" style="142" bestFit="1" customWidth="1"/>
    <col min="4105" max="4105" width="8.33203125" style="142" customWidth="1"/>
    <col min="4106" max="4106" width="4" style="142" customWidth="1"/>
    <col min="4107" max="4107" width="3.5" style="142" customWidth="1"/>
    <col min="4108" max="4108" width="7.1640625" style="142" customWidth="1"/>
    <col min="4109" max="4109" width="4.1640625" style="142" bestFit="1" customWidth="1"/>
    <col min="4110" max="4133" width="3.5" style="142" customWidth="1"/>
    <col min="4134" max="4134" width="3.33203125" style="142" customWidth="1"/>
    <col min="4135" max="4135" width="10" style="142" customWidth="1"/>
    <col min="4136" max="4352" width="9.33203125" style="142"/>
    <col min="4353" max="4353" width="4.5" style="142" customWidth="1"/>
    <col min="4354" max="4354" width="27.6640625" style="142" bestFit="1" customWidth="1"/>
    <col min="4355" max="4355" width="13.1640625" style="142" customWidth="1"/>
    <col min="4356" max="4356" width="10.33203125" style="142" customWidth="1"/>
    <col min="4357" max="4357" width="17.5" style="142" bestFit="1" customWidth="1"/>
    <col min="4358" max="4358" width="56.1640625" style="142" customWidth="1"/>
    <col min="4359" max="4359" width="2" style="142" customWidth="1"/>
    <col min="4360" max="4360" width="3.5" style="142" bestFit="1" customWidth="1"/>
    <col min="4361" max="4361" width="8.33203125" style="142" customWidth="1"/>
    <col min="4362" max="4362" width="4" style="142" customWidth="1"/>
    <col min="4363" max="4363" width="3.5" style="142" customWidth="1"/>
    <col min="4364" max="4364" width="7.1640625" style="142" customWidth="1"/>
    <col min="4365" max="4365" width="4.1640625" style="142" bestFit="1" customWidth="1"/>
    <col min="4366" max="4389" width="3.5" style="142" customWidth="1"/>
    <col min="4390" max="4390" width="3.33203125" style="142" customWidth="1"/>
    <col min="4391" max="4391" width="10" style="142" customWidth="1"/>
    <col min="4392" max="4608" width="9.33203125" style="142"/>
    <col min="4609" max="4609" width="4.5" style="142" customWidth="1"/>
    <col min="4610" max="4610" width="27.6640625" style="142" bestFit="1" customWidth="1"/>
    <col min="4611" max="4611" width="13.1640625" style="142" customWidth="1"/>
    <col min="4612" max="4612" width="10.33203125" style="142" customWidth="1"/>
    <col min="4613" max="4613" width="17.5" style="142" bestFit="1" customWidth="1"/>
    <col min="4614" max="4614" width="56.1640625" style="142" customWidth="1"/>
    <col min="4615" max="4615" width="2" style="142" customWidth="1"/>
    <col min="4616" max="4616" width="3.5" style="142" bestFit="1" customWidth="1"/>
    <col min="4617" max="4617" width="8.33203125" style="142" customWidth="1"/>
    <col min="4618" max="4618" width="4" style="142" customWidth="1"/>
    <col min="4619" max="4619" width="3.5" style="142" customWidth="1"/>
    <col min="4620" max="4620" width="7.1640625" style="142" customWidth="1"/>
    <col min="4621" max="4621" width="4.1640625" style="142" bestFit="1" customWidth="1"/>
    <col min="4622" max="4645" width="3.5" style="142" customWidth="1"/>
    <col min="4646" max="4646" width="3.33203125" style="142" customWidth="1"/>
    <col min="4647" max="4647" width="10" style="142" customWidth="1"/>
    <col min="4648" max="4864" width="9.33203125" style="142"/>
    <col min="4865" max="4865" width="4.5" style="142" customWidth="1"/>
    <col min="4866" max="4866" width="27.6640625" style="142" bestFit="1" customWidth="1"/>
    <col min="4867" max="4867" width="13.1640625" style="142" customWidth="1"/>
    <col min="4868" max="4868" width="10.33203125" style="142" customWidth="1"/>
    <col min="4869" max="4869" width="17.5" style="142" bestFit="1" customWidth="1"/>
    <col min="4870" max="4870" width="56.1640625" style="142" customWidth="1"/>
    <col min="4871" max="4871" width="2" style="142" customWidth="1"/>
    <col min="4872" max="4872" width="3.5" style="142" bestFit="1" customWidth="1"/>
    <col min="4873" max="4873" width="8.33203125" style="142" customWidth="1"/>
    <col min="4874" max="4874" width="4" style="142" customWidth="1"/>
    <col min="4875" max="4875" width="3.5" style="142" customWidth="1"/>
    <col min="4876" max="4876" width="7.1640625" style="142" customWidth="1"/>
    <col min="4877" max="4877" width="4.1640625" style="142" bestFit="1" customWidth="1"/>
    <col min="4878" max="4901" width="3.5" style="142" customWidth="1"/>
    <col min="4902" max="4902" width="3.33203125" style="142" customWidth="1"/>
    <col min="4903" max="4903" width="10" style="142" customWidth="1"/>
    <col min="4904" max="5120" width="9.33203125" style="142"/>
    <col min="5121" max="5121" width="4.5" style="142" customWidth="1"/>
    <col min="5122" max="5122" width="27.6640625" style="142" bestFit="1" customWidth="1"/>
    <col min="5123" max="5123" width="13.1640625" style="142" customWidth="1"/>
    <col min="5124" max="5124" width="10.33203125" style="142" customWidth="1"/>
    <col min="5125" max="5125" width="17.5" style="142" bestFit="1" customWidth="1"/>
    <col min="5126" max="5126" width="56.1640625" style="142" customWidth="1"/>
    <col min="5127" max="5127" width="2" style="142" customWidth="1"/>
    <col min="5128" max="5128" width="3.5" style="142" bestFit="1" customWidth="1"/>
    <col min="5129" max="5129" width="8.33203125" style="142" customWidth="1"/>
    <col min="5130" max="5130" width="4" style="142" customWidth="1"/>
    <col min="5131" max="5131" width="3.5" style="142" customWidth="1"/>
    <col min="5132" max="5132" width="7.1640625" style="142" customWidth="1"/>
    <col min="5133" max="5133" width="4.1640625" style="142" bestFit="1" customWidth="1"/>
    <col min="5134" max="5157" width="3.5" style="142" customWidth="1"/>
    <col min="5158" max="5158" width="3.33203125" style="142" customWidth="1"/>
    <col min="5159" max="5159" width="10" style="142" customWidth="1"/>
    <col min="5160" max="5376" width="9.33203125" style="142"/>
    <col min="5377" max="5377" width="4.5" style="142" customWidth="1"/>
    <col min="5378" max="5378" width="27.6640625" style="142" bestFit="1" customWidth="1"/>
    <col min="5379" max="5379" width="13.1640625" style="142" customWidth="1"/>
    <col min="5380" max="5380" width="10.33203125" style="142" customWidth="1"/>
    <col min="5381" max="5381" width="17.5" style="142" bestFit="1" customWidth="1"/>
    <col min="5382" max="5382" width="56.1640625" style="142" customWidth="1"/>
    <col min="5383" max="5383" width="2" style="142" customWidth="1"/>
    <col min="5384" max="5384" width="3.5" style="142" bestFit="1" customWidth="1"/>
    <col min="5385" max="5385" width="8.33203125" style="142" customWidth="1"/>
    <col min="5386" max="5386" width="4" style="142" customWidth="1"/>
    <col min="5387" max="5387" width="3.5" style="142" customWidth="1"/>
    <col min="5388" max="5388" width="7.1640625" style="142" customWidth="1"/>
    <col min="5389" max="5389" width="4.1640625" style="142" bestFit="1" customWidth="1"/>
    <col min="5390" max="5413" width="3.5" style="142" customWidth="1"/>
    <col min="5414" max="5414" width="3.33203125" style="142" customWidth="1"/>
    <col min="5415" max="5415" width="10" style="142" customWidth="1"/>
    <col min="5416" max="5632" width="9.33203125" style="142"/>
    <col min="5633" max="5633" width="4.5" style="142" customWidth="1"/>
    <col min="5634" max="5634" width="27.6640625" style="142" bestFit="1" customWidth="1"/>
    <col min="5635" max="5635" width="13.1640625" style="142" customWidth="1"/>
    <col min="5636" max="5636" width="10.33203125" style="142" customWidth="1"/>
    <col min="5637" max="5637" width="17.5" style="142" bestFit="1" customWidth="1"/>
    <col min="5638" max="5638" width="56.1640625" style="142" customWidth="1"/>
    <col min="5639" max="5639" width="2" style="142" customWidth="1"/>
    <col min="5640" max="5640" width="3.5" style="142" bestFit="1" customWidth="1"/>
    <col min="5641" max="5641" width="8.33203125" style="142" customWidth="1"/>
    <col min="5642" max="5642" width="4" style="142" customWidth="1"/>
    <col min="5643" max="5643" width="3.5" style="142" customWidth="1"/>
    <col min="5644" max="5644" width="7.1640625" style="142" customWidth="1"/>
    <col min="5645" max="5645" width="4.1640625" style="142" bestFit="1" customWidth="1"/>
    <col min="5646" max="5669" width="3.5" style="142" customWidth="1"/>
    <col min="5670" max="5670" width="3.33203125" style="142" customWidth="1"/>
    <col min="5671" max="5671" width="10" style="142" customWidth="1"/>
    <col min="5672" max="5888" width="9.33203125" style="142"/>
    <col min="5889" max="5889" width="4.5" style="142" customWidth="1"/>
    <col min="5890" max="5890" width="27.6640625" style="142" bestFit="1" customWidth="1"/>
    <col min="5891" max="5891" width="13.1640625" style="142" customWidth="1"/>
    <col min="5892" max="5892" width="10.33203125" style="142" customWidth="1"/>
    <col min="5893" max="5893" width="17.5" style="142" bestFit="1" customWidth="1"/>
    <col min="5894" max="5894" width="56.1640625" style="142" customWidth="1"/>
    <col min="5895" max="5895" width="2" style="142" customWidth="1"/>
    <col min="5896" max="5896" width="3.5" style="142" bestFit="1" customWidth="1"/>
    <col min="5897" max="5897" width="8.33203125" style="142" customWidth="1"/>
    <col min="5898" max="5898" width="4" style="142" customWidth="1"/>
    <col min="5899" max="5899" width="3.5" style="142" customWidth="1"/>
    <col min="5900" max="5900" width="7.1640625" style="142" customWidth="1"/>
    <col min="5901" max="5901" width="4.1640625" style="142" bestFit="1" customWidth="1"/>
    <col min="5902" max="5925" width="3.5" style="142" customWidth="1"/>
    <col min="5926" max="5926" width="3.33203125" style="142" customWidth="1"/>
    <col min="5927" max="5927" width="10" style="142" customWidth="1"/>
    <col min="5928" max="6144" width="9.33203125" style="142"/>
    <col min="6145" max="6145" width="4.5" style="142" customWidth="1"/>
    <col min="6146" max="6146" width="27.6640625" style="142" bestFit="1" customWidth="1"/>
    <col min="6147" max="6147" width="13.1640625" style="142" customWidth="1"/>
    <col min="6148" max="6148" width="10.33203125" style="142" customWidth="1"/>
    <col min="6149" max="6149" width="17.5" style="142" bestFit="1" customWidth="1"/>
    <col min="6150" max="6150" width="56.1640625" style="142" customWidth="1"/>
    <col min="6151" max="6151" width="2" style="142" customWidth="1"/>
    <col min="6152" max="6152" width="3.5" style="142" bestFit="1" customWidth="1"/>
    <col min="6153" max="6153" width="8.33203125" style="142" customWidth="1"/>
    <col min="6154" max="6154" width="4" style="142" customWidth="1"/>
    <col min="6155" max="6155" width="3.5" style="142" customWidth="1"/>
    <col min="6156" max="6156" width="7.1640625" style="142" customWidth="1"/>
    <col min="6157" max="6157" width="4.1640625" style="142" bestFit="1" customWidth="1"/>
    <col min="6158" max="6181" width="3.5" style="142" customWidth="1"/>
    <col min="6182" max="6182" width="3.33203125" style="142" customWidth="1"/>
    <col min="6183" max="6183" width="10" style="142" customWidth="1"/>
    <col min="6184" max="6400" width="9.33203125" style="142"/>
    <col min="6401" max="6401" width="4.5" style="142" customWidth="1"/>
    <col min="6402" max="6402" width="27.6640625" style="142" bestFit="1" customWidth="1"/>
    <col min="6403" max="6403" width="13.1640625" style="142" customWidth="1"/>
    <col min="6404" max="6404" width="10.33203125" style="142" customWidth="1"/>
    <col min="6405" max="6405" width="17.5" style="142" bestFit="1" customWidth="1"/>
    <col min="6406" max="6406" width="56.1640625" style="142" customWidth="1"/>
    <col min="6407" max="6407" width="2" style="142" customWidth="1"/>
    <col min="6408" max="6408" width="3.5" style="142" bestFit="1" customWidth="1"/>
    <col min="6409" max="6409" width="8.33203125" style="142" customWidth="1"/>
    <col min="6410" max="6410" width="4" style="142" customWidth="1"/>
    <col min="6411" max="6411" width="3.5" style="142" customWidth="1"/>
    <col min="6412" max="6412" width="7.1640625" style="142" customWidth="1"/>
    <col min="6413" max="6413" width="4.1640625" style="142" bestFit="1" customWidth="1"/>
    <col min="6414" max="6437" width="3.5" style="142" customWidth="1"/>
    <col min="6438" max="6438" width="3.33203125" style="142" customWidth="1"/>
    <col min="6439" max="6439" width="10" style="142" customWidth="1"/>
    <col min="6440" max="6656" width="9.33203125" style="142"/>
    <col min="6657" max="6657" width="4.5" style="142" customWidth="1"/>
    <col min="6658" max="6658" width="27.6640625" style="142" bestFit="1" customWidth="1"/>
    <col min="6659" max="6659" width="13.1640625" style="142" customWidth="1"/>
    <col min="6660" max="6660" width="10.33203125" style="142" customWidth="1"/>
    <col min="6661" max="6661" width="17.5" style="142" bestFit="1" customWidth="1"/>
    <col min="6662" max="6662" width="56.1640625" style="142" customWidth="1"/>
    <col min="6663" max="6663" width="2" style="142" customWidth="1"/>
    <col min="6664" max="6664" width="3.5" style="142" bestFit="1" customWidth="1"/>
    <col min="6665" max="6665" width="8.33203125" style="142" customWidth="1"/>
    <col min="6666" max="6666" width="4" style="142" customWidth="1"/>
    <col min="6667" max="6667" width="3.5" style="142" customWidth="1"/>
    <col min="6668" max="6668" width="7.1640625" style="142" customWidth="1"/>
    <col min="6669" max="6669" width="4.1640625" style="142" bestFit="1" customWidth="1"/>
    <col min="6670" max="6693" width="3.5" style="142" customWidth="1"/>
    <col min="6694" max="6694" width="3.33203125" style="142" customWidth="1"/>
    <col min="6695" max="6695" width="10" style="142" customWidth="1"/>
    <col min="6696" max="6912" width="9.33203125" style="142"/>
    <col min="6913" max="6913" width="4.5" style="142" customWidth="1"/>
    <col min="6914" max="6914" width="27.6640625" style="142" bestFit="1" customWidth="1"/>
    <col min="6915" max="6915" width="13.1640625" style="142" customWidth="1"/>
    <col min="6916" max="6916" width="10.33203125" style="142" customWidth="1"/>
    <col min="6917" max="6917" width="17.5" style="142" bestFit="1" customWidth="1"/>
    <col min="6918" max="6918" width="56.1640625" style="142" customWidth="1"/>
    <col min="6919" max="6919" width="2" style="142" customWidth="1"/>
    <col min="6920" max="6920" width="3.5" style="142" bestFit="1" customWidth="1"/>
    <col min="6921" max="6921" width="8.33203125" style="142" customWidth="1"/>
    <col min="6922" max="6922" width="4" style="142" customWidth="1"/>
    <col min="6923" max="6923" width="3.5" style="142" customWidth="1"/>
    <col min="6924" max="6924" width="7.1640625" style="142" customWidth="1"/>
    <col min="6925" max="6925" width="4.1640625" style="142" bestFit="1" customWidth="1"/>
    <col min="6926" max="6949" width="3.5" style="142" customWidth="1"/>
    <col min="6950" max="6950" width="3.33203125" style="142" customWidth="1"/>
    <col min="6951" max="6951" width="10" style="142" customWidth="1"/>
    <col min="6952" max="7168" width="9.33203125" style="142"/>
    <col min="7169" max="7169" width="4.5" style="142" customWidth="1"/>
    <col min="7170" max="7170" width="27.6640625" style="142" bestFit="1" customWidth="1"/>
    <col min="7171" max="7171" width="13.1640625" style="142" customWidth="1"/>
    <col min="7172" max="7172" width="10.33203125" style="142" customWidth="1"/>
    <col min="7173" max="7173" width="17.5" style="142" bestFit="1" customWidth="1"/>
    <col min="7174" max="7174" width="56.1640625" style="142" customWidth="1"/>
    <col min="7175" max="7175" width="2" style="142" customWidth="1"/>
    <col min="7176" max="7176" width="3.5" style="142" bestFit="1" customWidth="1"/>
    <col min="7177" max="7177" width="8.33203125" style="142" customWidth="1"/>
    <col min="7178" max="7178" width="4" style="142" customWidth="1"/>
    <col min="7179" max="7179" width="3.5" style="142" customWidth="1"/>
    <col min="7180" max="7180" width="7.1640625" style="142" customWidth="1"/>
    <col min="7181" max="7181" width="4.1640625" style="142" bestFit="1" customWidth="1"/>
    <col min="7182" max="7205" width="3.5" style="142" customWidth="1"/>
    <col min="7206" max="7206" width="3.33203125" style="142" customWidth="1"/>
    <col min="7207" max="7207" width="10" style="142" customWidth="1"/>
    <col min="7208" max="7424" width="9.33203125" style="142"/>
    <col min="7425" max="7425" width="4.5" style="142" customWidth="1"/>
    <col min="7426" max="7426" width="27.6640625" style="142" bestFit="1" customWidth="1"/>
    <col min="7427" max="7427" width="13.1640625" style="142" customWidth="1"/>
    <col min="7428" max="7428" width="10.33203125" style="142" customWidth="1"/>
    <col min="7429" max="7429" width="17.5" style="142" bestFit="1" customWidth="1"/>
    <col min="7430" max="7430" width="56.1640625" style="142" customWidth="1"/>
    <col min="7431" max="7431" width="2" style="142" customWidth="1"/>
    <col min="7432" max="7432" width="3.5" style="142" bestFit="1" customWidth="1"/>
    <col min="7433" max="7433" width="8.33203125" style="142" customWidth="1"/>
    <col min="7434" max="7434" width="4" style="142" customWidth="1"/>
    <col min="7435" max="7435" width="3.5" style="142" customWidth="1"/>
    <col min="7436" max="7436" width="7.1640625" style="142" customWidth="1"/>
    <col min="7437" max="7437" width="4.1640625" style="142" bestFit="1" customWidth="1"/>
    <col min="7438" max="7461" width="3.5" style="142" customWidth="1"/>
    <col min="7462" max="7462" width="3.33203125" style="142" customWidth="1"/>
    <col min="7463" max="7463" width="10" style="142" customWidth="1"/>
    <col min="7464" max="7680" width="9.33203125" style="142"/>
    <col min="7681" max="7681" width="4.5" style="142" customWidth="1"/>
    <col min="7682" max="7682" width="27.6640625" style="142" bestFit="1" customWidth="1"/>
    <col min="7683" max="7683" width="13.1640625" style="142" customWidth="1"/>
    <col min="7684" max="7684" width="10.33203125" style="142" customWidth="1"/>
    <col min="7685" max="7685" width="17.5" style="142" bestFit="1" customWidth="1"/>
    <col min="7686" max="7686" width="56.1640625" style="142" customWidth="1"/>
    <col min="7687" max="7687" width="2" style="142" customWidth="1"/>
    <col min="7688" max="7688" width="3.5" style="142" bestFit="1" customWidth="1"/>
    <col min="7689" max="7689" width="8.33203125" style="142" customWidth="1"/>
    <col min="7690" max="7690" width="4" style="142" customWidth="1"/>
    <col min="7691" max="7691" width="3.5" style="142" customWidth="1"/>
    <col min="7692" max="7692" width="7.1640625" style="142" customWidth="1"/>
    <col min="7693" max="7693" width="4.1640625" style="142" bestFit="1" customWidth="1"/>
    <col min="7694" max="7717" width="3.5" style="142" customWidth="1"/>
    <col min="7718" max="7718" width="3.33203125" style="142" customWidth="1"/>
    <col min="7719" max="7719" width="10" style="142" customWidth="1"/>
    <col min="7720" max="7936" width="9.33203125" style="142"/>
    <col min="7937" max="7937" width="4.5" style="142" customWidth="1"/>
    <col min="7938" max="7938" width="27.6640625" style="142" bestFit="1" customWidth="1"/>
    <col min="7939" max="7939" width="13.1640625" style="142" customWidth="1"/>
    <col min="7940" max="7940" width="10.33203125" style="142" customWidth="1"/>
    <col min="7941" max="7941" width="17.5" style="142" bestFit="1" customWidth="1"/>
    <col min="7942" max="7942" width="56.1640625" style="142" customWidth="1"/>
    <col min="7943" max="7943" width="2" style="142" customWidth="1"/>
    <col min="7944" max="7944" width="3.5" style="142" bestFit="1" customWidth="1"/>
    <col min="7945" max="7945" width="8.33203125" style="142" customWidth="1"/>
    <col min="7946" max="7946" width="4" style="142" customWidth="1"/>
    <col min="7947" max="7947" width="3.5" style="142" customWidth="1"/>
    <col min="7948" max="7948" width="7.1640625" style="142" customWidth="1"/>
    <col min="7949" max="7949" width="4.1640625" style="142" bestFit="1" customWidth="1"/>
    <col min="7950" max="7973" width="3.5" style="142" customWidth="1"/>
    <col min="7974" max="7974" width="3.33203125" style="142" customWidth="1"/>
    <col min="7975" max="7975" width="10" style="142" customWidth="1"/>
    <col min="7976" max="8192" width="9.33203125" style="142"/>
    <col min="8193" max="8193" width="4.5" style="142" customWidth="1"/>
    <col min="8194" max="8194" width="27.6640625" style="142" bestFit="1" customWidth="1"/>
    <col min="8195" max="8195" width="13.1640625" style="142" customWidth="1"/>
    <col min="8196" max="8196" width="10.33203125" style="142" customWidth="1"/>
    <col min="8197" max="8197" width="17.5" style="142" bestFit="1" customWidth="1"/>
    <col min="8198" max="8198" width="56.1640625" style="142" customWidth="1"/>
    <col min="8199" max="8199" width="2" style="142" customWidth="1"/>
    <col min="8200" max="8200" width="3.5" style="142" bestFit="1" customWidth="1"/>
    <col min="8201" max="8201" width="8.33203125" style="142" customWidth="1"/>
    <col min="8202" max="8202" width="4" style="142" customWidth="1"/>
    <col min="8203" max="8203" width="3.5" style="142" customWidth="1"/>
    <col min="8204" max="8204" width="7.1640625" style="142" customWidth="1"/>
    <col min="8205" max="8205" width="4.1640625" style="142" bestFit="1" customWidth="1"/>
    <col min="8206" max="8229" width="3.5" style="142" customWidth="1"/>
    <col min="8230" max="8230" width="3.33203125" style="142" customWidth="1"/>
    <col min="8231" max="8231" width="10" style="142" customWidth="1"/>
    <col min="8232" max="8448" width="9.33203125" style="142"/>
    <col min="8449" max="8449" width="4.5" style="142" customWidth="1"/>
    <col min="8450" max="8450" width="27.6640625" style="142" bestFit="1" customWidth="1"/>
    <col min="8451" max="8451" width="13.1640625" style="142" customWidth="1"/>
    <col min="8452" max="8452" width="10.33203125" style="142" customWidth="1"/>
    <col min="8453" max="8453" width="17.5" style="142" bestFit="1" customWidth="1"/>
    <col min="8454" max="8454" width="56.1640625" style="142" customWidth="1"/>
    <col min="8455" max="8455" width="2" style="142" customWidth="1"/>
    <col min="8456" max="8456" width="3.5" style="142" bestFit="1" customWidth="1"/>
    <col min="8457" max="8457" width="8.33203125" style="142" customWidth="1"/>
    <col min="8458" max="8458" width="4" style="142" customWidth="1"/>
    <col min="8459" max="8459" width="3.5" style="142" customWidth="1"/>
    <col min="8460" max="8460" width="7.1640625" style="142" customWidth="1"/>
    <col min="8461" max="8461" width="4.1640625" style="142" bestFit="1" customWidth="1"/>
    <col min="8462" max="8485" width="3.5" style="142" customWidth="1"/>
    <col min="8486" max="8486" width="3.33203125" style="142" customWidth="1"/>
    <col min="8487" max="8487" width="10" style="142" customWidth="1"/>
    <col min="8488" max="8704" width="9.33203125" style="142"/>
    <col min="8705" max="8705" width="4.5" style="142" customWidth="1"/>
    <col min="8706" max="8706" width="27.6640625" style="142" bestFit="1" customWidth="1"/>
    <col min="8707" max="8707" width="13.1640625" style="142" customWidth="1"/>
    <col min="8708" max="8708" width="10.33203125" style="142" customWidth="1"/>
    <col min="8709" max="8709" width="17.5" style="142" bestFit="1" customWidth="1"/>
    <col min="8710" max="8710" width="56.1640625" style="142" customWidth="1"/>
    <col min="8711" max="8711" width="2" style="142" customWidth="1"/>
    <col min="8712" max="8712" width="3.5" style="142" bestFit="1" customWidth="1"/>
    <col min="8713" max="8713" width="8.33203125" style="142" customWidth="1"/>
    <col min="8714" max="8714" width="4" style="142" customWidth="1"/>
    <col min="8715" max="8715" width="3.5" style="142" customWidth="1"/>
    <col min="8716" max="8716" width="7.1640625" style="142" customWidth="1"/>
    <col min="8717" max="8717" width="4.1640625" style="142" bestFit="1" customWidth="1"/>
    <col min="8718" max="8741" width="3.5" style="142" customWidth="1"/>
    <col min="8742" max="8742" width="3.33203125" style="142" customWidth="1"/>
    <col min="8743" max="8743" width="10" style="142" customWidth="1"/>
    <col min="8744" max="8960" width="9.33203125" style="142"/>
    <col min="8961" max="8961" width="4.5" style="142" customWidth="1"/>
    <col min="8962" max="8962" width="27.6640625" style="142" bestFit="1" customWidth="1"/>
    <col min="8963" max="8963" width="13.1640625" style="142" customWidth="1"/>
    <col min="8964" max="8964" width="10.33203125" style="142" customWidth="1"/>
    <col min="8965" max="8965" width="17.5" style="142" bestFit="1" customWidth="1"/>
    <col min="8966" max="8966" width="56.1640625" style="142" customWidth="1"/>
    <col min="8967" max="8967" width="2" style="142" customWidth="1"/>
    <col min="8968" max="8968" width="3.5" style="142" bestFit="1" customWidth="1"/>
    <col min="8969" max="8969" width="8.33203125" style="142" customWidth="1"/>
    <col min="8970" max="8970" width="4" style="142" customWidth="1"/>
    <col min="8971" max="8971" width="3.5" style="142" customWidth="1"/>
    <col min="8972" max="8972" width="7.1640625" style="142" customWidth="1"/>
    <col min="8973" max="8973" width="4.1640625" style="142" bestFit="1" customWidth="1"/>
    <col min="8974" max="8997" width="3.5" style="142" customWidth="1"/>
    <col min="8998" max="8998" width="3.33203125" style="142" customWidth="1"/>
    <col min="8999" max="8999" width="10" style="142" customWidth="1"/>
    <col min="9000" max="9216" width="9.33203125" style="142"/>
    <col min="9217" max="9217" width="4.5" style="142" customWidth="1"/>
    <col min="9218" max="9218" width="27.6640625" style="142" bestFit="1" customWidth="1"/>
    <col min="9219" max="9219" width="13.1640625" style="142" customWidth="1"/>
    <col min="9220" max="9220" width="10.33203125" style="142" customWidth="1"/>
    <col min="9221" max="9221" width="17.5" style="142" bestFit="1" customWidth="1"/>
    <col min="9222" max="9222" width="56.1640625" style="142" customWidth="1"/>
    <col min="9223" max="9223" width="2" style="142" customWidth="1"/>
    <col min="9224" max="9224" width="3.5" style="142" bestFit="1" customWidth="1"/>
    <col min="9225" max="9225" width="8.33203125" style="142" customWidth="1"/>
    <col min="9226" max="9226" width="4" style="142" customWidth="1"/>
    <col min="9227" max="9227" width="3.5" style="142" customWidth="1"/>
    <col min="9228" max="9228" width="7.1640625" style="142" customWidth="1"/>
    <col min="9229" max="9229" width="4.1640625" style="142" bestFit="1" customWidth="1"/>
    <col min="9230" max="9253" width="3.5" style="142" customWidth="1"/>
    <col min="9254" max="9254" width="3.33203125" style="142" customWidth="1"/>
    <col min="9255" max="9255" width="10" style="142" customWidth="1"/>
    <col min="9256" max="9472" width="9.33203125" style="142"/>
    <col min="9473" max="9473" width="4.5" style="142" customWidth="1"/>
    <col min="9474" max="9474" width="27.6640625" style="142" bestFit="1" customWidth="1"/>
    <col min="9475" max="9475" width="13.1640625" style="142" customWidth="1"/>
    <col min="9476" max="9476" width="10.33203125" style="142" customWidth="1"/>
    <col min="9477" max="9477" width="17.5" style="142" bestFit="1" customWidth="1"/>
    <col min="9478" max="9478" width="56.1640625" style="142" customWidth="1"/>
    <col min="9479" max="9479" width="2" style="142" customWidth="1"/>
    <col min="9480" max="9480" width="3.5" style="142" bestFit="1" customWidth="1"/>
    <col min="9481" max="9481" width="8.33203125" style="142" customWidth="1"/>
    <col min="9482" max="9482" width="4" style="142" customWidth="1"/>
    <col min="9483" max="9483" width="3.5" style="142" customWidth="1"/>
    <col min="9484" max="9484" width="7.1640625" style="142" customWidth="1"/>
    <col min="9485" max="9485" width="4.1640625" style="142" bestFit="1" customWidth="1"/>
    <col min="9486" max="9509" width="3.5" style="142" customWidth="1"/>
    <col min="9510" max="9510" width="3.33203125" style="142" customWidth="1"/>
    <col min="9511" max="9511" width="10" style="142" customWidth="1"/>
    <col min="9512" max="9728" width="9.33203125" style="142"/>
    <col min="9729" max="9729" width="4.5" style="142" customWidth="1"/>
    <col min="9730" max="9730" width="27.6640625" style="142" bestFit="1" customWidth="1"/>
    <col min="9731" max="9731" width="13.1640625" style="142" customWidth="1"/>
    <col min="9732" max="9732" width="10.33203125" style="142" customWidth="1"/>
    <col min="9733" max="9733" width="17.5" style="142" bestFit="1" customWidth="1"/>
    <col min="9734" max="9734" width="56.1640625" style="142" customWidth="1"/>
    <col min="9735" max="9735" width="2" style="142" customWidth="1"/>
    <col min="9736" max="9736" width="3.5" style="142" bestFit="1" customWidth="1"/>
    <col min="9737" max="9737" width="8.33203125" style="142" customWidth="1"/>
    <col min="9738" max="9738" width="4" style="142" customWidth="1"/>
    <col min="9739" max="9739" width="3.5" style="142" customWidth="1"/>
    <col min="9740" max="9740" width="7.1640625" style="142" customWidth="1"/>
    <col min="9741" max="9741" width="4.1640625" style="142" bestFit="1" customWidth="1"/>
    <col min="9742" max="9765" width="3.5" style="142" customWidth="1"/>
    <col min="9766" max="9766" width="3.33203125" style="142" customWidth="1"/>
    <col min="9767" max="9767" width="10" style="142" customWidth="1"/>
    <col min="9768" max="9984" width="9.33203125" style="142"/>
    <col min="9985" max="9985" width="4.5" style="142" customWidth="1"/>
    <col min="9986" max="9986" width="27.6640625" style="142" bestFit="1" customWidth="1"/>
    <col min="9987" max="9987" width="13.1640625" style="142" customWidth="1"/>
    <col min="9988" max="9988" width="10.33203125" style="142" customWidth="1"/>
    <col min="9989" max="9989" width="17.5" style="142" bestFit="1" customWidth="1"/>
    <col min="9990" max="9990" width="56.1640625" style="142" customWidth="1"/>
    <col min="9991" max="9991" width="2" style="142" customWidth="1"/>
    <col min="9992" max="9992" width="3.5" style="142" bestFit="1" customWidth="1"/>
    <col min="9993" max="9993" width="8.33203125" style="142" customWidth="1"/>
    <col min="9994" max="9994" width="4" style="142" customWidth="1"/>
    <col min="9995" max="9995" width="3.5" style="142" customWidth="1"/>
    <col min="9996" max="9996" width="7.1640625" style="142" customWidth="1"/>
    <col min="9997" max="9997" width="4.1640625" style="142" bestFit="1" customWidth="1"/>
    <col min="9998" max="10021" width="3.5" style="142" customWidth="1"/>
    <col min="10022" max="10022" width="3.33203125" style="142" customWidth="1"/>
    <col min="10023" max="10023" width="10" style="142" customWidth="1"/>
    <col min="10024" max="10240" width="9.33203125" style="142"/>
    <col min="10241" max="10241" width="4.5" style="142" customWidth="1"/>
    <col min="10242" max="10242" width="27.6640625" style="142" bestFit="1" customWidth="1"/>
    <col min="10243" max="10243" width="13.1640625" style="142" customWidth="1"/>
    <col min="10244" max="10244" width="10.33203125" style="142" customWidth="1"/>
    <col min="10245" max="10245" width="17.5" style="142" bestFit="1" customWidth="1"/>
    <col min="10246" max="10246" width="56.1640625" style="142" customWidth="1"/>
    <col min="10247" max="10247" width="2" style="142" customWidth="1"/>
    <col min="10248" max="10248" width="3.5" style="142" bestFit="1" customWidth="1"/>
    <col min="10249" max="10249" width="8.33203125" style="142" customWidth="1"/>
    <col min="10250" max="10250" width="4" style="142" customWidth="1"/>
    <col min="10251" max="10251" width="3.5" style="142" customWidth="1"/>
    <col min="10252" max="10252" width="7.1640625" style="142" customWidth="1"/>
    <col min="10253" max="10253" width="4.1640625" style="142" bestFit="1" customWidth="1"/>
    <col min="10254" max="10277" width="3.5" style="142" customWidth="1"/>
    <col min="10278" max="10278" width="3.33203125" style="142" customWidth="1"/>
    <col min="10279" max="10279" width="10" style="142" customWidth="1"/>
    <col min="10280" max="10496" width="9.33203125" style="142"/>
    <col min="10497" max="10497" width="4.5" style="142" customWidth="1"/>
    <col min="10498" max="10498" width="27.6640625" style="142" bestFit="1" customWidth="1"/>
    <col min="10499" max="10499" width="13.1640625" style="142" customWidth="1"/>
    <col min="10500" max="10500" width="10.33203125" style="142" customWidth="1"/>
    <col min="10501" max="10501" width="17.5" style="142" bestFit="1" customWidth="1"/>
    <col min="10502" max="10502" width="56.1640625" style="142" customWidth="1"/>
    <col min="10503" max="10503" width="2" style="142" customWidth="1"/>
    <col min="10504" max="10504" width="3.5" style="142" bestFit="1" customWidth="1"/>
    <col min="10505" max="10505" width="8.33203125" style="142" customWidth="1"/>
    <col min="10506" max="10506" width="4" style="142" customWidth="1"/>
    <col min="10507" max="10507" width="3.5" style="142" customWidth="1"/>
    <col min="10508" max="10508" width="7.1640625" style="142" customWidth="1"/>
    <col min="10509" max="10509" width="4.1640625" style="142" bestFit="1" customWidth="1"/>
    <col min="10510" max="10533" width="3.5" style="142" customWidth="1"/>
    <col min="10534" max="10534" width="3.33203125" style="142" customWidth="1"/>
    <col min="10535" max="10535" width="10" style="142" customWidth="1"/>
    <col min="10536" max="10752" width="9.33203125" style="142"/>
    <col min="10753" max="10753" width="4.5" style="142" customWidth="1"/>
    <col min="10754" max="10754" width="27.6640625" style="142" bestFit="1" customWidth="1"/>
    <col min="10755" max="10755" width="13.1640625" style="142" customWidth="1"/>
    <col min="10756" max="10756" width="10.33203125" style="142" customWidth="1"/>
    <col min="10757" max="10757" width="17.5" style="142" bestFit="1" customWidth="1"/>
    <col min="10758" max="10758" width="56.1640625" style="142" customWidth="1"/>
    <col min="10759" max="10759" width="2" style="142" customWidth="1"/>
    <col min="10760" max="10760" width="3.5" style="142" bestFit="1" customWidth="1"/>
    <col min="10761" max="10761" width="8.33203125" style="142" customWidth="1"/>
    <col min="10762" max="10762" width="4" style="142" customWidth="1"/>
    <col min="10763" max="10763" width="3.5" style="142" customWidth="1"/>
    <col min="10764" max="10764" width="7.1640625" style="142" customWidth="1"/>
    <col min="10765" max="10765" width="4.1640625" style="142" bestFit="1" customWidth="1"/>
    <col min="10766" max="10789" width="3.5" style="142" customWidth="1"/>
    <col min="10790" max="10790" width="3.33203125" style="142" customWidth="1"/>
    <col min="10791" max="10791" width="10" style="142" customWidth="1"/>
    <col min="10792" max="11008" width="9.33203125" style="142"/>
    <col min="11009" max="11009" width="4.5" style="142" customWidth="1"/>
    <col min="11010" max="11010" width="27.6640625" style="142" bestFit="1" customWidth="1"/>
    <col min="11011" max="11011" width="13.1640625" style="142" customWidth="1"/>
    <col min="11012" max="11012" width="10.33203125" style="142" customWidth="1"/>
    <col min="11013" max="11013" width="17.5" style="142" bestFit="1" customWidth="1"/>
    <col min="11014" max="11014" width="56.1640625" style="142" customWidth="1"/>
    <col min="11015" max="11015" width="2" style="142" customWidth="1"/>
    <col min="11016" max="11016" width="3.5" style="142" bestFit="1" customWidth="1"/>
    <col min="11017" max="11017" width="8.33203125" style="142" customWidth="1"/>
    <col min="11018" max="11018" width="4" style="142" customWidth="1"/>
    <col min="11019" max="11019" width="3.5" style="142" customWidth="1"/>
    <col min="11020" max="11020" width="7.1640625" style="142" customWidth="1"/>
    <col min="11021" max="11021" width="4.1640625" style="142" bestFit="1" customWidth="1"/>
    <col min="11022" max="11045" width="3.5" style="142" customWidth="1"/>
    <col min="11046" max="11046" width="3.33203125" style="142" customWidth="1"/>
    <col min="11047" max="11047" width="10" style="142" customWidth="1"/>
    <col min="11048" max="11264" width="9.33203125" style="142"/>
    <col min="11265" max="11265" width="4.5" style="142" customWidth="1"/>
    <col min="11266" max="11266" width="27.6640625" style="142" bestFit="1" customWidth="1"/>
    <col min="11267" max="11267" width="13.1640625" style="142" customWidth="1"/>
    <col min="11268" max="11268" width="10.33203125" style="142" customWidth="1"/>
    <col min="11269" max="11269" width="17.5" style="142" bestFit="1" customWidth="1"/>
    <col min="11270" max="11270" width="56.1640625" style="142" customWidth="1"/>
    <col min="11271" max="11271" width="2" style="142" customWidth="1"/>
    <col min="11272" max="11272" width="3.5" style="142" bestFit="1" customWidth="1"/>
    <col min="11273" max="11273" width="8.33203125" style="142" customWidth="1"/>
    <col min="11274" max="11274" width="4" style="142" customWidth="1"/>
    <col min="11275" max="11275" width="3.5" style="142" customWidth="1"/>
    <col min="11276" max="11276" width="7.1640625" style="142" customWidth="1"/>
    <col min="11277" max="11277" width="4.1640625" style="142" bestFit="1" customWidth="1"/>
    <col min="11278" max="11301" width="3.5" style="142" customWidth="1"/>
    <col min="11302" max="11302" width="3.33203125" style="142" customWidth="1"/>
    <col min="11303" max="11303" width="10" style="142" customWidth="1"/>
    <col min="11304" max="11520" width="9.33203125" style="142"/>
    <col min="11521" max="11521" width="4.5" style="142" customWidth="1"/>
    <col min="11522" max="11522" width="27.6640625" style="142" bestFit="1" customWidth="1"/>
    <col min="11523" max="11523" width="13.1640625" style="142" customWidth="1"/>
    <col min="11524" max="11524" width="10.33203125" style="142" customWidth="1"/>
    <col min="11525" max="11525" width="17.5" style="142" bestFit="1" customWidth="1"/>
    <col min="11526" max="11526" width="56.1640625" style="142" customWidth="1"/>
    <col min="11527" max="11527" width="2" style="142" customWidth="1"/>
    <col min="11528" max="11528" width="3.5" style="142" bestFit="1" customWidth="1"/>
    <col min="11529" max="11529" width="8.33203125" style="142" customWidth="1"/>
    <col min="11530" max="11530" width="4" style="142" customWidth="1"/>
    <col min="11531" max="11531" width="3.5" style="142" customWidth="1"/>
    <col min="11532" max="11532" width="7.1640625" style="142" customWidth="1"/>
    <col min="11533" max="11533" width="4.1640625" style="142" bestFit="1" customWidth="1"/>
    <col min="11534" max="11557" width="3.5" style="142" customWidth="1"/>
    <col min="11558" max="11558" width="3.33203125" style="142" customWidth="1"/>
    <col min="11559" max="11559" width="10" style="142" customWidth="1"/>
    <col min="11560" max="11776" width="9.33203125" style="142"/>
    <col min="11777" max="11777" width="4.5" style="142" customWidth="1"/>
    <col min="11778" max="11778" width="27.6640625" style="142" bestFit="1" customWidth="1"/>
    <col min="11779" max="11779" width="13.1640625" style="142" customWidth="1"/>
    <col min="11780" max="11780" width="10.33203125" style="142" customWidth="1"/>
    <col min="11781" max="11781" width="17.5" style="142" bestFit="1" customWidth="1"/>
    <col min="11782" max="11782" width="56.1640625" style="142" customWidth="1"/>
    <col min="11783" max="11783" width="2" style="142" customWidth="1"/>
    <col min="11784" max="11784" width="3.5" style="142" bestFit="1" customWidth="1"/>
    <col min="11785" max="11785" width="8.33203125" style="142" customWidth="1"/>
    <col min="11786" max="11786" width="4" style="142" customWidth="1"/>
    <col min="11787" max="11787" width="3.5" style="142" customWidth="1"/>
    <col min="11788" max="11788" width="7.1640625" style="142" customWidth="1"/>
    <col min="11789" max="11789" width="4.1640625" style="142" bestFit="1" customWidth="1"/>
    <col min="11790" max="11813" width="3.5" style="142" customWidth="1"/>
    <col min="11814" max="11814" width="3.33203125" style="142" customWidth="1"/>
    <col min="11815" max="11815" width="10" style="142" customWidth="1"/>
    <col min="11816" max="12032" width="9.33203125" style="142"/>
    <col min="12033" max="12033" width="4.5" style="142" customWidth="1"/>
    <col min="12034" max="12034" width="27.6640625" style="142" bestFit="1" customWidth="1"/>
    <col min="12035" max="12035" width="13.1640625" style="142" customWidth="1"/>
    <col min="12036" max="12036" width="10.33203125" style="142" customWidth="1"/>
    <col min="12037" max="12037" width="17.5" style="142" bestFit="1" customWidth="1"/>
    <col min="12038" max="12038" width="56.1640625" style="142" customWidth="1"/>
    <col min="12039" max="12039" width="2" style="142" customWidth="1"/>
    <col min="12040" max="12040" width="3.5" style="142" bestFit="1" customWidth="1"/>
    <col min="12041" max="12041" width="8.33203125" style="142" customWidth="1"/>
    <col min="12042" max="12042" width="4" style="142" customWidth="1"/>
    <col min="12043" max="12043" width="3.5" style="142" customWidth="1"/>
    <col min="12044" max="12044" width="7.1640625" style="142" customWidth="1"/>
    <col min="12045" max="12045" width="4.1640625" style="142" bestFit="1" customWidth="1"/>
    <col min="12046" max="12069" width="3.5" style="142" customWidth="1"/>
    <col min="12070" max="12070" width="3.33203125" style="142" customWidth="1"/>
    <col min="12071" max="12071" width="10" style="142" customWidth="1"/>
    <col min="12072" max="12288" width="9.33203125" style="142"/>
    <col min="12289" max="12289" width="4.5" style="142" customWidth="1"/>
    <col min="12290" max="12290" width="27.6640625" style="142" bestFit="1" customWidth="1"/>
    <col min="12291" max="12291" width="13.1640625" style="142" customWidth="1"/>
    <col min="12292" max="12292" width="10.33203125" style="142" customWidth="1"/>
    <col min="12293" max="12293" width="17.5" style="142" bestFit="1" customWidth="1"/>
    <col min="12294" max="12294" width="56.1640625" style="142" customWidth="1"/>
    <col min="12295" max="12295" width="2" style="142" customWidth="1"/>
    <col min="12296" max="12296" width="3.5" style="142" bestFit="1" customWidth="1"/>
    <col min="12297" max="12297" width="8.33203125" style="142" customWidth="1"/>
    <col min="12298" max="12298" width="4" style="142" customWidth="1"/>
    <col min="12299" max="12299" width="3.5" style="142" customWidth="1"/>
    <col min="12300" max="12300" width="7.1640625" style="142" customWidth="1"/>
    <col min="12301" max="12301" width="4.1640625" style="142" bestFit="1" customWidth="1"/>
    <col min="12302" max="12325" width="3.5" style="142" customWidth="1"/>
    <col min="12326" max="12326" width="3.33203125" style="142" customWidth="1"/>
    <col min="12327" max="12327" width="10" style="142" customWidth="1"/>
    <col min="12328" max="12544" width="9.33203125" style="142"/>
    <col min="12545" max="12545" width="4.5" style="142" customWidth="1"/>
    <col min="12546" max="12546" width="27.6640625" style="142" bestFit="1" customWidth="1"/>
    <col min="12547" max="12547" width="13.1640625" style="142" customWidth="1"/>
    <col min="12548" max="12548" width="10.33203125" style="142" customWidth="1"/>
    <col min="12549" max="12549" width="17.5" style="142" bestFit="1" customWidth="1"/>
    <col min="12550" max="12550" width="56.1640625" style="142" customWidth="1"/>
    <col min="12551" max="12551" width="2" style="142" customWidth="1"/>
    <col min="12552" max="12552" width="3.5" style="142" bestFit="1" customWidth="1"/>
    <col min="12553" max="12553" width="8.33203125" style="142" customWidth="1"/>
    <col min="12554" max="12554" width="4" style="142" customWidth="1"/>
    <col min="12555" max="12555" width="3.5" style="142" customWidth="1"/>
    <col min="12556" max="12556" width="7.1640625" style="142" customWidth="1"/>
    <col min="12557" max="12557" width="4.1640625" style="142" bestFit="1" customWidth="1"/>
    <col min="12558" max="12581" width="3.5" style="142" customWidth="1"/>
    <col min="12582" max="12582" width="3.33203125" style="142" customWidth="1"/>
    <col min="12583" max="12583" width="10" style="142" customWidth="1"/>
    <col min="12584" max="12800" width="9.33203125" style="142"/>
    <col min="12801" max="12801" width="4.5" style="142" customWidth="1"/>
    <col min="12802" max="12802" width="27.6640625" style="142" bestFit="1" customWidth="1"/>
    <col min="12803" max="12803" width="13.1640625" style="142" customWidth="1"/>
    <col min="12804" max="12804" width="10.33203125" style="142" customWidth="1"/>
    <col min="12805" max="12805" width="17.5" style="142" bestFit="1" customWidth="1"/>
    <col min="12806" max="12806" width="56.1640625" style="142" customWidth="1"/>
    <col min="12807" max="12807" width="2" style="142" customWidth="1"/>
    <col min="12808" max="12808" width="3.5" style="142" bestFit="1" customWidth="1"/>
    <col min="12809" max="12809" width="8.33203125" style="142" customWidth="1"/>
    <col min="12810" max="12810" width="4" style="142" customWidth="1"/>
    <col min="12811" max="12811" width="3.5" style="142" customWidth="1"/>
    <col min="12812" max="12812" width="7.1640625" style="142" customWidth="1"/>
    <col min="12813" max="12813" width="4.1640625" style="142" bestFit="1" customWidth="1"/>
    <col min="12814" max="12837" width="3.5" style="142" customWidth="1"/>
    <col min="12838" max="12838" width="3.33203125" style="142" customWidth="1"/>
    <col min="12839" max="12839" width="10" style="142" customWidth="1"/>
    <col min="12840" max="13056" width="9.33203125" style="142"/>
    <col min="13057" max="13057" width="4.5" style="142" customWidth="1"/>
    <col min="13058" max="13058" width="27.6640625" style="142" bestFit="1" customWidth="1"/>
    <col min="13059" max="13059" width="13.1640625" style="142" customWidth="1"/>
    <col min="13060" max="13060" width="10.33203125" style="142" customWidth="1"/>
    <col min="13061" max="13061" width="17.5" style="142" bestFit="1" customWidth="1"/>
    <col min="13062" max="13062" width="56.1640625" style="142" customWidth="1"/>
    <col min="13063" max="13063" width="2" style="142" customWidth="1"/>
    <col min="13064" max="13064" width="3.5" style="142" bestFit="1" customWidth="1"/>
    <col min="13065" max="13065" width="8.33203125" style="142" customWidth="1"/>
    <col min="13066" max="13066" width="4" style="142" customWidth="1"/>
    <col min="13067" max="13067" width="3.5" style="142" customWidth="1"/>
    <col min="13068" max="13068" width="7.1640625" style="142" customWidth="1"/>
    <col min="13069" max="13069" width="4.1640625" style="142" bestFit="1" customWidth="1"/>
    <col min="13070" max="13093" width="3.5" style="142" customWidth="1"/>
    <col min="13094" max="13094" width="3.33203125" style="142" customWidth="1"/>
    <col min="13095" max="13095" width="10" style="142" customWidth="1"/>
    <col min="13096" max="13312" width="9.33203125" style="142"/>
    <col min="13313" max="13313" width="4.5" style="142" customWidth="1"/>
    <col min="13314" max="13314" width="27.6640625" style="142" bestFit="1" customWidth="1"/>
    <col min="13315" max="13315" width="13.1640625" style="142" customWidth="1"/>
    <col min="13316" max="13316" width="10.33203125" style="142" customWidth="1"/>
    <col min="13317" max="13317" width="17.5" style="142" bestFit="1" customWidth="1"/>
    <col min="13318" max="13318" width="56.1640625" style="142" customWidth="1"/>
    <col min="13319" max="13319" width="2" style="142" customWidth="1"/>
    <col min="13320" max="13320" width="3.5" style="142" bestFit="1" customWidth="1"/>
    <col min="13321" max="13321" width="8.33203125" style="142" customWidth="1"/>
    <col min="13322" max="13322" width="4" style="142" customWidth="1"/>
    <col min="13323" max="13323" width="3.5" style="142" customWidth="1"/>
    <col min="13324" max="13324" width="7.1640625" style="142" customWidth="1"/>
    <col min="13325" max="13325" width="4.1640625" style="142" bestFit="1" customWidth="1"/>
    <col min="13326" max="13349" width="3.5" style="142" customWidth="1"/>
    <col min="13350" max="13350" width="3.33203125" style="142" customWidth="1"/>
    <col min="13351" max="13351" width="10" style="142" customWidth="1"/>
    <col min="13352" max="13568" width="9.33203125" style="142"/>
    <col min="13569" max="13569" width="4.5" style="142" customWidth="1"/>
    <col min="13570" max="13570" width="27.6640625" style="142" bestFit="1" customWidth="1"/>
    <col min="13571" max="13571" width="13.1640625" style="142" customWidth="1"/>
    <col min="13572" max="13572" width="10.33203125" style="142" customWidth="1"/>
    <col min="13573" max="13573" width="17.5" style="142" bestFit="1" customWidth="1"/>
    <col min="13574" max="13574" width="56.1640625" style="142" customWidth="1"/>
    <col min="13575" max="13575" width="2" style="142" customWidth="1"/>
    <col min="13576" max="13576" width="3.5" style="142" bestFit="1" customWidth="1"/>
    <col min="13577" max="13577" width="8.33203125" style="142" customWidth="1"/>
    <col min="13578" max="13578" width="4" style="142" customWidth="1"/>
    <col min="13579" max="13579" width="3.5" style="142" customWidth="1"/>
    <col min="13580" max="13580" width="7.1640625" style="142" customWidth="1"/>
    <col min="13581" max="13581" width="4.1640625" style="142" bestFit="1" customWidth="1"/>
    <col min="13582" max="13605" width="3.5" style="142" customWidth="1"/>
    <col min="13606" max="13606" width="3.33203125" style="142" customWidth="1"/>
    <col min="13607" max="13607" width="10" style="142" customWidth="1"/>
    <col min="13608" max="13824" width="9.33203125" style="142"/>
    <col min="13825" max="13825" width="4.5" style="142" customWidth="1"/>
    <col min="13826" max="13826" width="27.6640625" style="142" bestFit="1" customWidth="1"/>
    <col min="13827" max="13827" width="13.1640625" style="142" customWidth="1"/>
    <col min="13828" max="13828" width="10.33203125" style="142" customWidth="1"/>
    <col min="13829" max="13829" width="17.5" style="142" bestFit="1" customWidth="1"/>
    <col min="13830" max="13830" width="56.1640625" style="142" customWidth="1"/>
    <col min="13831" max="13831" width="2" style="142" customWidth="1"/>
    <col min="13832" max="13832" width="3.5" style="142" bestFit="1" customWidth="1"/>
    <col min="13833" max="13833" width="8.33203125" style="142" customWidth="1"/>
    <col min="13834" max="13834" width="4" style="142" customWidth="1"/>
    <col min="13835" max="13835" width="3.5" style="142" customWidth="1"/>
    <col min="13836" max="13836" width="7.1640625" style="142" customWidth="1"/>
    <col min="13837" max="13837" width="4.1640625" style="142" bestFit="1" customWidth="1"/>
    <col min="13838" max="13861" width="3.5" style="142" customWidth="1"/>
    <col min="13862" max="13862" width="3.33203125" style="142" customWidth="1"/>
    <col min="13863" max="13863" width="10" style="142" customWidth="1"/>
    <col min="13864" max="14080" width="9.33203125" style="142"/>
    <col min="14081" max="14081" width="4.5" style="142" customWidth="1"/>
    <col min="14082" max="14082" width="27.6640625" style="142" bestFit="1" customWidth="1"/>
    <col min="14083" max="14083" width="13.1640625" style="142" customWidth="1"/>
    <col min="14084" max="14084" width="10.33203125" style="142" customWidth="1"/>
    <col min="14085" max="14085" width="17.5" style="142" bestFit="1" customWidth="1"/>
    <col min="14086" max="14086" width="56.1640625" style="142" customWidth="1"/>
    <col min="14087" max="14087" width="2" style="142" customWidth="1"/>
    <col min="14088" max="14088" width="3.5" style="142" bestFit="1" customWidth="1"/>
    <col min="14089" max="14089" width="8.33203125" style="142" customWidth="1"/>
    <col min="14090" max="14090" width="4" style="142" customWidth="1"/>
    <col min="14091" max="14091" width="3.5" style="142" customWidth="1"/>
    <col min="14092" max="14092" width="7.1640625" style="142" customWidth="1"/>
    <col min="14093" max="14093" width="4.1640625" style="142" bestFit="1" customWidth="1"/>
    <col min="14094" max="14117" width="3.5" style="142" customWidth="1"/>
    <col min="14118" max="14118" width="3.33203125" style="142" customWidth="1"/>
    <col min="14119" max="14119" width="10" style="142" customWidth="1"/>
    <col min="14120" max="14336" width="9.33203125" style="142"/>
    <col min="14337" max="14337" width="4.5" style="142" customWidth="1"/>
    <col min="14338" max="14338" width="27.6640625" style="142" bestFit="1" customWidth="1"/>
    <col min="14339" max="14339" width="13.1640625" style="142" customWidth="1"/>
    <col min="14340" max="14340" width="10.33203125" style="142" customWidth="1"/>
    <col min="14341" max="14341" width="17.5" style="142" bestFit="1" customWidth="1"/>
    <col min="14342" max="14342" width="56.1640625" style="142" customWidth="1"/>
    <col min="14343" max="14343" width="2" style="142" customWidth="1"/>
    <col min="14344" max="14344" width="3.5" style="142" bestFit="1" customWidth="1"/>
    <col min="14345" max="14345" width="8.33203125" style="142" customWidth="1"/>
    <col min="14346" max="14346" width="4" style="142" customWidth="1"/>
    <col min="14347" max="14347" width="3.5" style="142" customWidth="1"/>
    <col min="14348" max="14348" width="7.1640625" style="142" customWidth="1"/>
    <col min="14349" max="14349" width="4.1640625" style="142" bestFit="1" customWidth="1"/>
    <col min="14350" max="14373" width="3.5" style="142" customWidth="1"/>
    <col min="14374" max="14374" width="3.33203125" style="142" customWidth="1"/>
    <col min="14375" max="14375" width="10" style="142" customWidth="1"/>
    <col min="14376" max="14592" width="9.33203125" style="142"/>
    <col min="14593" max="14593" width="4.5" style="142" customWidth="1"/>
    <col min="14594" max="14594" width="27.6640625" style="142" bestFit="1" customWidth="1"/>
    <col min="14595" max="14595" width="13.1640625" style="142" customWidth="1"/>
    <col min="14596" max="14596" width="10.33203125" style="142" customWidth="1"/>
    <col min="14597" max="14597" width="17.5" style="142" bestFit="1" customWidth="1"/>
    <col min="14598" max="14598" width="56.1640625" style="142" customWidth="1"/>
    <col min="14599" max="14599" width="2" style="142" customWidth="1"/>
    <col min="14600" max="14600" width="3.5" style="142" bestFit="1" customWidth="1"/>
    <col min="14601" max="14601" width="8.33203125" style="142" customWidth="1"/>
    <col min="14602" max="14602" width="4" style="142" customWidth="1"/>
    <col min="14603" max="14603" width="3.5" style="142" customWidth="1"/>
    <col min="14604" max="14604" width="7.1640625" style="142" customWidth="1"/>
    <col min="14605" max="14605" width="4.1640625" style="142" bestFit="1" customWidth="1"/>
    <col min="14606" max="14629" width="3.5" style="142" customWidth="1"/>
    <col min="14630" max="14630" width="3.33203125" style="142" customWidth="1"/>
    <col min="14631" max="14631" width="10" style="142" customWidth="1"/>
    <col min="14632" max="14848" width="9.33203125" style="142"/>
    <col min="14849" max="14849" width="4.5" style="142" customWidth="1"/>
    <col min="14850" max="14850" width="27.6640625" style="142" bestFit="1" customWidth="1"/>
    <col min="14851" max="14851" width="13.1640625" style="142" customWidth="1"/>
    <col min="14852" max="14852" width="10.33203125" style="142" customWidth="1"/>
    <col min="14853" max="14853" width="17.5" style="142" bestFit="1" customWidth="1"/>
    <col min="14854" max="14854" width="56.1640625" style="142" customWidth="1"/>
    <col min="14855" max="14855" width="2" style="142" customWidth="1"/>
    <col min="14856" max="14856" width="3.5" style="142" bestFit="1" customWidth="1"/>
    <col min="14857" max="14857" width="8.33203125" style="142" customWidth="1"/>
    <col min="14858" max="14858" width="4" style="142" customWidth="1"/>
    <col min="14859" max="14859" width="3.5" style="142" customWidth="1"/>
    <col min="14860" max="14860" width="7.1640625" style="142" customWidth="1"/>
    <col min="14861" max="14861" width="4.1640625" style="142" bestFit="1" customWidth="1"/>
    <col min="14862" max="14885" width="3.5" style="142" customWidth="1"/>
    <col min="14886" max="14886" width="3.33203125" style="142" customWidth="1"/>
    <col min="14887" max="14887" width="10" style="142" customWidth="1"/>
    <col min="14888" max="15104" width="9.33203125" style="142"/>
    <col min="15105" max="15105" width="4.5" style="142" customWidth="1"/>
    <col min="15106" max="15106" width="27.6640625" style="142" bestFit="1" customWidth="1"/>
    <col min="15107" max="15107" width="13.1640625" style="142" customWidth="1"/>
    <col min="15108" max="15108" width="10.33203125" style="142" customWidth="1"/>
    <col min="15109" max="15109" width="17.5" style="142" bestFit="1" customWidth="1"/>
    <col min="15110" max="15110" width="56.1640625" style="142" customWidth="1"/>
    <col min="15111" max="15111" width="2" style="142" customWidth="1"/>
    <col min="15112" max="15112" width="3.5" style="142" bestFit="1" customWidth="1"/>
    <col min="15113" max="15113" width="8.33203125" style="142" customWidth="1"/>
    <col min="15114" max="15114" width="4" style="142" customWidth="1"/>
    <col min="15115" max="15115" width="3.5" style="142" customWidth="1"/>
    <col min="15116" max="15116" width="7.1640625" style="142" customWidth="1"/>
    <col min="15117" max="15117" width="4.1640625" style="142" bestFit="1" customWidth="1"/>
    <col min="15118" max="15141" width="3.5" style="142" customWidth="1"/>
    <col min="15142" max="15142" width="3.33203125" style="142" customWidth="1"/>
    <col min="15143" max="15143" width="10" style="142" customWidth="1"/>
    <col min="15144" max="15360" width="9.33203125" style="142"/>
    <col min="15361" max="15361" width="4.5" style="142" customWidth="1"/>
    <col min="15362" max="15362" width="27.6640625" style="142" bestFit="1" customWidth="1"/>
    <col min="15363" max="15363" width="13.1640625" style="142" customWidth="1"/>
    <col min="15364" max="15364" width="10.33203125" style="142" customWidth="1"/>
    <col min="15365" max="15365" width="17.5" style="142" bestFit="1" customWidth="1"/>
    <col min="15366" max="15366" width="56.1640625" style="142" customWidth="1"/>
    <col min="15367" max="15367" width="2" style="142" customWidth="1"/>
    <col min="15368" max="15368" width="3.5" style="142" bestFit="1" customWidth="1"/>
    <col min="15369" max="15369" width="8.33203125" style="142" customWidth="1"/>
    <col min="15370" max="15370" width="4" style="142" customWidth="1"/>
    <col min="15371" max="15371" width="3.5" style="142" customWidth="1"/>
    <col min="15372" max="15372" width="7.1640625" style="142" customWidth="1"/>
    <col min="15373" max="15373" width="4.1640625" style="142" bestFit="1" customWidth="1"/>
    <col min="15374" max="15397" width="3.5" style="142" customWidth="1"/>
    <col min="15398" max="15398" width="3.33203125" style="142" customWidth="1"/>
    <col min="15399" max="15399" width="10" style="142" customWidth="1"/>
    <col min="15400" max="15616" width="9.33203125" style="142"/>
    <col min="15617" max="15617" width="4.5" style="142" customWidth="1"/>
    <col min="15618" max="15618" width="27.6640625" style="142" bestFit="1" customWidth="1"/>
    <col min="15619" max="15619" width="13.1640625" style="142" customWidth="1"/>
    <col min="15620" max="15620" width="10.33203125" style="142" customWidth="1"/>
    <col min="15621" max="15621" width="17.5" style="142" bestFit="1" customWidth="1"/>
    <col min="15622" max="15622" width="56.1640625" style="142" customWidth="1"/>
    <col min="15623" max="15623" width="2" style="142" customWidth="1"/>
    <col min="15624" max="15624" width="3.5" style="142" bestFit="1" customWidth="1"/>
    <col min="15625" max="15625" width="8.33203125" style="142" customWidth="1"/>
    <col min="15626" max="15626" width="4" style="142" customWidth="1"/>
    <col min="15627" max="15627" width="3.5" style="142" customWidth="1"/>
    <col min="15628" max="15628" width="7.1640625" style="142" customWidth="1"/>
    <col min="15629" max="15629" width="4.1640625" style="142" bestFit="1" customWidth="1"/>
    <col min="15630" max="15653" width="3.5" style="142" customWidth="1"/>
    <col min="15654" max="15654" width="3.33203125" style="142" customWidth="1"/>
    <col min="15655" max="15655" width="10" style="142" customWidth="1"/>
    <col min="15656" max="15872" width="9.33203125" style="142"/>
    <col min="15873" max="15873" width="4.5" style="142" customWidth="1"/>
    <col min="15874" max="15874" width="27.6640625" style="142" bestFit="1" customWidth="1"/>
    <col min="15875" max="15875" width="13.1640625" style="142" customWidth="1"/>
    <col min="15876" max="15876" width="10.33203125" style="142" customWidth="1"/>
    <col min="15877" max="15877" width="17.5" style="142" bestFit="1" customWidth="1"/>
    <col min="15878" max="15878" width="56.1640625" style="142" customWidth="1"/>
    <col min="15879" max="15879" width="2" style="142" customWidth="1"/>
    <col min="15880" max="15880" width="3.5" style="142" bestFit="1" customWidth="1"/>
    <col min="15881" max="15881" width="8.33203125" style="142" customWidth="1"/>
    <col min="15882" max="15882" width="4" style="142" customWidth="1"/>
    <col min="15883" max="15883" width="3.5" style="142" customWidth="1"/>
    <col min="15884" max="15884" width="7.1640625" style="142" customWidth="1"/>
    <col min="15885" max="15885" width="4.1640625" style="142" bestFit="1" customWidth="1"/>
    <col min="15886" max="15909" width="3.5" style="142" customWidth="1"/>
    <col min="15910" max="15910" width="3.33203125" style="142" customWidth="1"/>
    <col min="15911" max="15911" width="10" style="142" customWidth="1"/>
    <col min="15912" max="16128" width="9.33203125" style="142"/>
    <col min="16129" max="16129" width="4.5" style="142" customWidth="1"/>
    <col min="16130" max="16130" width="27.6640625" style="142" bestFit="1" customWidth="1"/>
    <col min="16131" max="16131" width="13.1640625" style="142" customWidth="1"/>
    <col min="16132" max="16132" width="10.33203125" style="142" customWidth="1"/>
    <col min="16133" max="16133" width="17.5" style="142" bestFit="1" customWidth="1"/>
    <col min="16134" max="16134" width="56.1640625" style="142" customWidth="1"/>
    <col min="16135" max="16135" width="2" style="142" customWidth="1"/>
    <col min="16136" max="16136" width="3.5" style="142" bestFit="1" customWidth="1"/>
    <col min="16137" max="16137" width="8.33203125" style="142" customWidth="1"/>
    <col min="16138" max="16138" width="4" style="142" customWidth="1"/>
    <col min="16139" max="16139" width="3.5" style="142" customWidth="1"/>
    <col min="16140" max="16140" width="7.1640625" style="142" customWidth="1"/>
    <col min="16141" max="16141" width="4.1640625" style="142" bestFit="1" customWidth="1"/>
    <col min="16142" max="16165" width="3.5" style="142" customWidth="1"/>
    <col min="16166" max="16166" width="3.33203125" style="142" customWidth="1"/>
    <col min="16167" max="16167" width="10" style="142" customWidth="1"/>
    <col min="16168" max="16384" width="9.33203125" style="142"/>
  </cols>
  <sheetData>
    <row r="1" spans="2:39" ht="14.25" x14ac:dyDescent="0.15">
      <c r="B1" s="658" t="s">
        <v>119</v>
      </c>
      <c r="C1" s="658"/>
      <c r="D1" s="658"/>
      <c r="E1" s="658"/>
      <c r="F1" s="658"/>
      <c r="H1" s="608" t="s">
        <v>120</v>
      </c>
      <c r="I1" s="608"/>
      <c r="J1" s="608"/>
      <c r="K1" s="608"/>
      <c r="L1" s="608"/>
      <c r="M1" s="608"/>
    </row>
    <row r="2" spans="2:39" ht="14.1" customHeight="1" thickBot="1" x14ac:dyDescent="0.2">
      <c r="H2" s="609"/>
      <c r="I2" s="609"/>
      <c r="J2" s="609"/>
      <c r="K2" s="609"/>
      <c r="L2" s="609"/>
      <c r="M2" s="609"/>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row>
    <row r="3" spans="2:39" ht="14.1" customHeight="1" thickTop="1" thickBot="1" x14ac:dyDescent="0.2">
      <c r="B3" s="144" t="s">
        <v>225</v>
      </c>
      <c r="C3" s="145" t="s">
        <v>122</v>
      </c>
      <c r="D3" s="659" t="s">
        <v>98</v>
      </c>
      <c r="E3" s="659"/>
      <c r="F3" s="660"/>
      <c r="H3" s="610" t="s">
        <v>226</v>
      </c>
      <c r="I3" s="637" t="s">
        <v>123</v>
      </c>
      <c r="J3" s="637"/>
      <c r="K3" s="638"/>
      <c r="L3" s="661" t="s">
        <v>124</v>
      </c>
      <c r="M3" s="662"/>
      <c r="N3" s="638" t="s">
        <v>125</v>
      </c>
      <c r="O3" s="652"/>
      <c r="P3" s="652" t="s">
        <v>126</v>
      </c>
      <c r="Q3" s="652"/>
      <c r="R3" s="652" t="s">
        <v>127</v>
      </c>
      <c r="S3" s="652"/>
      <c r="T3" s="652" t="s">
        <v>128</v>
      </c>
      <c r="U3" s="652"/>
      <c r="V3" s="652" t="s">
        <v>129</v>
      </c>
      <c r="W3" s="652"/>
      <c r="X3" s="652" t="s">
        <v>130</v>
      </c>
      <c r="Y3" s="652"/>
      <c r="Z3" s="652" t="s">
        <v>131</v>
      </c>
      <c r="AA3" s="652"/>
      <c r="AB3" s="652" t="s">
        <v>132</v>
      </c>
      <c r="AC3" s="652"/>
      <c r="AD3" s="652" t="s">
        <v>133</v>
      </c>
      <c r="AE3" s="652"/>
      <c r="AF3" s="652" t="s">
        <v>134</v>
      </c>
      <c r="AG3" s="652"/>
      <c r="AH3" s="652" t="s">
        <v>135</v>
      </c>
      <c r="AI3" s="652"/>
      <c r="AJ3" s="652" t="s">
        <v>136</v>
      </c>
      <c r="AK3" s="652"/>
      <c r="AL3" s="652" t="s">
        <v>137</v>
      </c>
      <c r="AM3" s="653"/>
    </row>
    <row r="4" spans="2:39" ht="14.1" customHeight="1" x14ac:dyDescent="0.15">
      <c r="B4" s="146" t="s">
        <v>138</v>
      </c>
      <c r="C4" s="147">
        <f>SUM(C5:C6)</f>
        <v>0</v>
      </c>
      <c r="D4" s="654" t="s">
        <v>139</v>
      </c>
      <c r="E4" s="654"/>
      <c r="F4" s="655"/>
      <c r="H4" s="611"/>
      <c r="I4" s="656" t="s">
        <v>140</v>
      </c>
      <c r="J4" s="656"/>
      <c r="K4" s="657"/>
      <c r="L4" s="148">
        <f>C4</f>
        <v>0</v>
      </c>
      <c r="M4" s="149" t="s">
        <v>141</v>
      </c>
      <c r="N4" s="641">
        <f>AL4/12</f>
        <v>0</v>
      </c>
      <c r="O4" s="642"/>
      <c r="P4" s="641">
        <f>AL4/12</f>
        <v>0</v>
      </c>
      <c r="Q4" s="642"/>
      <c r="R4" s="641">
        <f>AL4/12</f>
        <v>0</v>
      </c>
      <c r="S4" s="642"/>
      <c r="T4" s="641">
        <f>AL4/12</f>
        <v>0</v>
      </c>
      <c r="U4" s="642"/>
      <c r="V4" s="641">
        <f>AL4/12</f>
        <v>0</v>
      </c>
      <c r="W4" s="642"/>
      <c r="X4" s="641">
        <f>AL4/12</f>
        <v>0</v>
      </c>
      <c r="Y4" s="642"/>
      <c r="Z4" s="641">
        <f>AL4/12</f>
        <v>0</v>
      </c>
      <c r="AA4" s="642"/>
      <c r="AB4" s="641">
        <f>AL4/12</f>
        <v>0</v>
      </c>
      <c r="AC4" s="642"/>
      <c r="AD4" s="641">
        <f>AL4/12</f>
        <v>0</v>
      </c>
      <c r="AE4" s="642"/>
      <c r="AF4" s="641">
        <f>AL4/12</f>
        <v>0</v>
      </c>
      <c r="AG4" s="642"/>
      <c r="AH4" s="641">
        <f>AL4/12</f>
        <v>0</v>
      </c>
      <c r="AI4" s="642"/>
      <c r="AJ4" s="641">
        <f>AL4/12</f>
        <v>0</v>
      </c>
      <c r="AK4" s="642"/>
      <c r="AL4" s="643">
        <f>L4*66.7</f>
        <v>0</v>
      </c>
      <c r="AM4" s="644"/>
    </row>
    <row r="5" spans="2:39" ht="14.1" customHeight="1" x14ac:dyDescent="0.15">
      <c r="B5" s="150" t="s">
        <v>142</v>
      </c>
      <c r="C5" s="151"/>
      <c r="D5" s="630"/>
      <c r="E5" s="631"/>
      <c r="F5" s="632"/>
      <c r="H5" s="611"/>
      <c r="I5" s="648"/>
      <c r="J5" s="618"/>
      <c r="K5" s="649"/>
      <c r="L5" s="152"/>
      <c r="M5" s="153"/>
      <c r="N5" s="650"/>
      <c r="O5" s="651"/>
      <c r="P5" s="641"/>
      <c r="Q5" s="642"/>
      <c r="R5" s="641"/>
      <c r="S5" s="642"/>
      <c r="T5" s="641"/>
      <c r="U5" s="642"/>
      <c r="V5" s="641"/>
      <c r="W5" s="642"/>
      <c r="X5" s="641"/>
      <c r="Y5" s="642"/>
      <c r="Z5" s="641"/>
      <c r="AA5" s="642"/>
      <c r="AB5" s="641"/>
      <c r="AC5" s="642"/>
      <c r="AD5" s="641"/>
      <c r="AE5" s="642"/>
      <c r="AF5" s="641"/>
      <c r="AG5" s="642"/>
      <c r="AH5" s="641"/>
      <c r="AI5" s="642"/>
      <c r="AJ5" s="641"/>
      <c r="AK5" s="642"/>
      <c r="AL5" s="643"/>
      <c r="AM5" s="644"/>
    </row>
    <row r="6" spans="2:39" ht="14.1" customHeight="1" thickBot="1" x14ac:dyDescent="0.2">
      <c r="B6" s="154" t="s">
        <v>143</v>
      </c>
      <c r="C6" s="155">
        <f>ROUNDUP(C5*0.15*9/14,0)</f>
        <v>0</v>
      </c>
      <c r="D6" s="645" t="s">
        <v>144</v>
      </c>
      <c r="E6" s="646"/>
      <c r="F6" s="647"/>
      <c r="H6" s="611"/>
      <c r="I6" s="648"/>
      <c r="J6" s="618"/>
      <c r="K6" s="649"/>
      <c r="L6" s="152"/>
      <c r="M6" s="153"/>
      <c r="N6" s="650"/>
      <c r="O6" s="651"/>
      <c r="P6" s="641"/>
      <c r="Q6" s="642"/>
      <c r="R6" s="641"/>
      <c r="S6" s="642"/>
      <c r="T6" s="641"/>
      <c r="U6" s="642"/>
      <c r="V6" s="641"/>
      <c r="W6" s="642"/>
      <c r="X6" s="641"/>
      <c r="Y6" s="642"/>
      <c r="Z6" s="641"/>
      <c r="AA6" s="642"/>
      <c r="AB6" s="641"/>
      <c r="AC6" s="642"/>
      <c r="AD6" s="641"/>
      <c r="AE6" s="642"/>
      <c r="AF6" s="641"/>
      <c r="AG6" s="642"/>
      <c r="AH6" s="641"/>
      <c r="AI6" s="642"/>
      <c r="AJ6" s="641"/>
      <c r="AK6" s="642"/>
      <c r="AL6" s="643"/>
      <c r="AM6" s="644"/>
    </row>
    <row r="7" spans="2:39" ht="14.1" customHeight="1" thickTop="1" thickBot="1" x14ac:dyDescent="0.2">
      <c r="B7" s="156" t="s">
        <v>145</v>
      </c>
      <c r="C7" s="157">
        <f>ROUNDUP(C5*0.15*5/12,0)</f>
        <v>0</v>
      </c>
      <c r="D7" s="663" t="s">
        <v>146</v>
      </c>
      <c r="E7" s="663"/>
      <c r="F7" s="664"/>
      <c r="H7" s="611"/>
      <c r="I7" s="550" t="s">
        <v>137</v>
      </c>
      <c r="J7" s="550"/>
      <c r="K7" s="551"/>
      <c r="L7" s="158">
        <f>SUM(L4:L6)</f>
        <v>0</v>
      </c>
      <c r="M7" s="159" t="s">
        <v>141</v>
      </c>
      <c r="N7" s="639">
        <f>SUM(N4:O6)</f>
        <v>0</v>
      </c>
      <c r="O7" s="640"/>
      <c r="P7" s="639">
        <f>SUM(P4:Q6)</f>
        <v>0</v>
      </c>
      <c r="Q7" s="640"/>
      <c r="R7" s="639">
        <f>SUM(R4:S6)</f>
        <v>0</v>
      </c>
      <c r="S7" s="640"/>
      <c r="T7" s="639">
        <f>SUM(T4:U6)</f>
        <v>0</v>
      </c>
      <c r="U7" s="640"/>
      <c r="V7" s="639">
        <f>SUM(V4:W6)</f>
        <v>0</v>
      </c>
      <c r="W7" s="640"/>
      <c r="X7" s="639">
        <f>SUM(X4:Y6)</f>
        <v>0</v>
      </c>
      <c r="Y7" s="640"/>
      <c r="Z7" s="639">
        <f>SUM(Z4:AA6)</f>
        <v>0</v>
      </c>
      <c r="AA7" s="640"/>
      <c r="AB7" s="639">
        <f>SUM(AB4:AC6)</f>
        <v>0</v>
      </c>
      <c r="AC7" s="640"/>
      <c r="AD7" s="639">
        <f>SUM(AD4:AE6)</f>
        <v>0</v>
      </c>
      <c r="AE7" s="640"/>
      <c r="AF7" s="639">
        <f>SUM(AF4:AG6)</f>
        <v>0</v>
      </c>
      <c r="AG7" s="640"/>
      <c r="AH7" s="639">
        <f>SUM(AH4:AI6)</f>
        <v>0</v>
      </c>
      <c r="AI7" s="640"/>
      <c r="AJ7" s="639">
        <f>SUM(AJ4:AK6)</f>
        <v>0</v>
      </c>
      <c r="AK7" s="640"/>
      <c r="AL7" s="160" t="s">
        <v>227</v>
      </c>
      <c r="AM7" s="161">
        <f>SUM(AL4:AM6)</f>
        <v>0</v>
      </c>
    </row>
    <row r="8" spans="2:39" ht="14.1" customHeight="1" thickTop="1" x14ac:dyDescent="0.15">
      <c r="B8" s="162" t="s">
        <v>148</v>
      </c>
      <c r="C8" s="163">
        <f>ROUNDUP(C4*0.92*8/12,0)</f>
        <v>0</v>
      </c>
      <c r="D8" s="635" t="s">
        <v>149</v>
      </c>
      <c r="E8" s="635"/>
      <c r="F8" s="636"/>
      <c r="H8" s="611"/>
      <c r="I8" s="637" t="s">
        <v>150</v>
      </c>
      <c r="J8" s="637"/>
      <c r="K8" s="638"/>
      <c r="L8" s="164"/>
      <c r="M8" s="149"/>
      <c r="N8" s="628">
        <f>N23</f>
        <v>0</v>
      </c>
      <c r="O8" s="629"/>
      <c r="P8" s="628">
        <f>P23</f>
        <v>0</v>
      </c>
      <c r="Q8" s="629"/>
      <c r="R8" s="628">
        <f>R23</f>
        <v>0</v>
      </c>
      <c r="S8" s="629"/>
      <c r="T8" s="628">
        <f>T23</f>
        <v>0</v>
      </c>
      <c r="U8" s="629"/>
      <c r="V8" s="628">
        <f>V23</f>
        <v>0</v>
      </c>
      <c r="W8" s="629"/>
      <c r="X8" s="628">
        <f>X23</f>
        <v>0</v>
      </c>
      <c r="Y8" s="629"/>
      <c r="Z8" s="628">
        <f>Z23</f>
        <v>0</v>
      </c>
      <c r="AA8" s="629"/>
      <c r="AB8" s="628">
        <f>AB23</f>
        <v>0</v>
      </c>
      <c r="AC8" s="629"/>
      <c r="AD8" s="628">
        <f>AD23</f>
        <v>0</v>
      </c>
      <c r="AE8" s="629"/>
      <c r="AF8" s="628">
        <f>AF23</f>
        <v>0</v>
      </c>
      <c r="AG8" s="629"/>
      <c r="AH8" s="628">
        <f>AH23</f>
        <v>0</v>
      </c>
      <c r="AI8" s="629"/>
      <c r="AJ8" s="628">
        <f>AJ23</f>
        <v>0</v>
      </c>
      <c r="AK8" s="629"/>
      <c r="AL8" s="165" t="s">
        <v>228</v>
      </c>
      <c r="AM8" s="166">
        <f>SUM(N8:AK8)</f>
        <v>0</v>
      </c>
    </row>
    <row r="9" spans="2:39" ht="14.1" customHeight="1" thickBot="1" x14ac:dyDescent="0.2">
      <c r="B9" s="167" t="s">
        <v>152</v>
      </c>
      <c r="C9" s="168">
        <f>ROUNDDOWN(C4*0.92,0)</f>
        <v>0</v>
      </c>
      <c r="D9" s="630" t="s">
        <v>153</v>
      </c>
      <c r="E9" s="631"/>
      <c r="F9" s="632"/>
      <c r="H9" s="612"/>
      <c r="I9" s="633" t="s">
        <v>154</v>
      </c>
      <c r="J9" s="633"/>
      <c r="K9" s="634"/>
      <c r="L9" s="169"/>
      <c r="M9" s="170"/>
      <c r="N9" s="626">
        <f>N28</f>
        <v>0</v>
      </c>
      <c r="O9" s="627"/>
      <c r="P9" s="626">
        <f>P28</f>
        <v>0</v>
      </c>
      <c r="Q9" s="627"/>
      <c r="R9" s="626">
        <f>R28</f>
        <v>0</v>
      </c>
      <c r="S9" s="627"/>
      <c r="T9" s="626">
        <f>T28</f>
        <v>0</v>
      </c>
      <c r="U9" s="627"/>
      <c r="V9" s="626">
        <f>V28</f>
        <v>0</v>
      </c>
      <c r="W9" s="627"/>
      <c r="X9" s="626">
        <f>X28</f>
        <v>0</v>
      </c>
      <c r="Y9" s="627"/>
      <c r="Z9" s="626">
        <f>Z28</f>
        <v>0</v>
      </c>
      <c r="AA9" s="627"/>
      <c r="AB9" s="626">
        <f>AB28</f>
        <v>0</v>
      </c>
      <c r="AC9" s="627"/>
      <c r="AD9" s="626">
        <f>AD28</f>
        <v>0</v>
      </c>
      <c r="AE9" s="627"/>
      <c r="AF9" s="626">
        <f>AF28</f>
        <v>0</v>
      </c>
      <c r="AG9" s="627"/>
      <c r="AH9" s="626">
        <f>AH28</f>
        <v>0</v>
      </c>
      <c r="AI9" s="627"/>
      <c r="AJ9" s="626">
        <f>AJ28</f>
        <v>0</v>
      </c>
      <c r="AK9" s="627"/>
      <c r="AL9" s="171" t="s">
        <v>155</v>
      </c>
      <c r="AM9" s="172">
        <f>SUM(N9:AK9)</f>
        <v>0</v>
      </c>
    </row>
    <row r="10" spans="2:39" ht="14.1" customHeight="1" thickTop="1" thickBot="1" x14ac:dyDescent="0.2">
      <c r="B10" s="173" t="s">
        <v>156</v>
      </c>
      <c r="C10" s="174">
        <f>ROUNDUP(C9*0.98-C4*0.15,0)</f>
        <v>0</v>
      </c>
      <c r="D10" s="623" t="s">
        <v>157</v>
      </c>
      <c r="E10" s="624"/>
      <c r="F10" s="625"/>
      <c r="H10" s="175"/>
      <c r="I10" s="622"/>
      <c r="J10" s="622"/>
      <c r="K10" s="622"/>
      <c r="L10" s="176"/>
      <c r="M10" s="177"/>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19"/>
      <c r="AL10" s="621"/>
      <c r="AM10" s="621"/>
    </row>
    <row r="11" spans="2:39" ht="14.1" customHeight="1" thickBot="1" x14ac:dyDescent="0.2">
      <c r="B11" s="178" t="s">
        <v>158</v>
      </c>
      <c r="C11" s="179">
        <f>SUM(C4+C7+C8)</f>
        <v>0</v>
      </c>
      <c r="H11" s="175"/>
      <c r="I11" s="622"/>
      <c r="J11" s="622"/>
      <c r="K11" s="622"/>
      <c r="L11" s="176"/>
      <c r="M11" s="177"/>
      <c r="N11" s="619"/>
      <c r="O11" s="619"/>
      <c r="P11" s="619"/>
      <c r="Q11" s="619"/>
      <c r="R11" s="619"/>
      <c r="S11" s="619"/>
      <c r="T11" s="619"/>
      <c r="U11" s="619"/>
      <c r="V11" s="619"/>
      <c r="W11" s="619"/>
      <c r="X11" s="619"/>
      <c r="Y11" s="619"/>
      <c r="Z11" s="619"/>
      <c r="AA11" s="619"/>
      <c r="AB11" s="619"/>
      <c r="AC11" s="619"/>
      <c r="AD11" s="619"/>
      <c r="AE11" s="619"/>
      <c r="AF11" s="619"/>
      <c r="AG11" s="619"/>
      <c r="AH11" s="620" t="s">
        <v>159</v>
      </c>
      <c r="AI11" s="620"/>
      <c r="AJ11" s="620"/>
      <c r="AK11" s="620"/>
      <c r="AL11" s="620"/>
      <c r="AM11" s="620"/>
    </row>
    <row r="12" spans="2:39" ht="14.1" customHeight="1" thickBot="1" x14ac:dyDescent="0.2">
      <c r="F12" s="180" t="s">
        <v>160</v>
      </c>
      <c r="H12" s="175"/>
      <c r="I12" s="616"/>
      <c r="J12" s="616"/>
      <c r="K12" s="616"/>
      <c r="L12" s="176"/>
      <c r="M12" s="177"/>
      <c r="N12" s="607"/>
      <c r="O12" s="607"/>
      <c r="P12" s="607"/>
      <c r="Q12" s="607"/>
      <c r="R12" s="607"/>
      <c r="S12" s="607"/>
      <c r="T12" s="607"/>
      <c r="U12" s="607"/>
      <c r="V12" s="607"/>
      <c r="W12" s="607"/>
      <c r="X12" s="607"/>
      <c r="Y12" s="607"/>
      <c r="Z12" s="607"/>
      <c r="AA12" s="607"/>
      <c r="AB12" s="607"/>
      <c r="AC12" s="607"/>
      <c r="AD12" s="607"/>
      <c r="AE12" s="607"/>
      <c r="AF12" s="607"/>
      <c r="AG12" s="607"/>
      <c r="AH12" s="617" t="s">
        <v>161</v>
      </c>
      <c r="AI12" s="618"/>
      <c r="AJ12" s="618"/>
      <c r="AK12" s="618"/>
      <c r="AL12" s="618"/>
      <c r="AM12" s="181">
        <f>AM7-AM8-AM9</f>
        <v>0</v>
      </c>
    </row>
    <row r="13" spans="2:39" ht="14.1" customHeight="1" thickBot="1" x14ac:dyDescent="0.2">
      <c r="B13" s="182" t="s">
        <v>162</v>
      </c>
      <c r="C13" s="183" t="s">
        <v>163</v>
      </c>
      <c r="D13" s="183" t="s">
        <v>164</v>
      </c>
      <c r="E13" s="183" t="s">
        <v>165</v>
      </c>
      <c r="F13" s="184" t="s">
        <v>98</v>
      </c>
      <c r="H13" s="175"/>
      <c r="I13" s="616"/>
      <c r="J13" s="616"/>
      <c r="K13" s="616"/>
      <c r="L13" s="185"/>
      <c r="M13" s="17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7"/>
      <c r="AK13" s="607"/>
      <c r="AL13" s="186"/>
      <c r="AM13" s="186"/>
    </row>
    <row r="14" spans="2:39" ht="14.1" customHeight="1" x14ac:dyDescent="0.15">
      <c r="B14" s="146" t="s">
        <v>166</v>
      </c>
      <c r="C14" s="187">
        <f>E14*D14*1.05</f>
        <v>0</v>
      </c>
      <c r="D14" s="188">
        <v>320000</v>
      </c>
      <c r="E14" s="189">
        <f>C10</f>
        <v>0</v>
      </c>
      <c r="F14" s="190"/>
      <c r="H14" s="175"/>
      <c r="I14" s="616"/>
      <c r="J14" s="616"/>
      <c r="K14" s="616"/>
      <c r="L14" s="185"/>
      <c r="M14" s="177"/>
      <c r="N14" s="607"/>
      <c r="O14" s="607"/>
      <c r="P14" s="607"/>
      <c r="Q14" s="607"/>
      <c r="R14" s="607"/>
      <c r="S14" s="607"/>
      <c r="T14" s="607"/>
      <c r="U14" s="607"/>
      <c r="V14" s="607"/>
      <c r="W14" s="607"/>
      <c r="X14" s="607"/>
      <c r="Y14" s="607"/>
      <c r="Z14" s="607"/>
      <c r="AA14" s="607"/>
      <c r="AB14" s="607"/>
      <c r="AC14" s="607"/>
      <c r="AD14" s="607"/>
      <c r="AE14" s="607"/>
      <c r="AF14" s="607"/>
      <c r="AG14" s="607"/>
      <c r="AH14" s="607"/>
      <c r="AI14" s="607"/>
      <c r="AJ14" s="607"/>
      <c r="AK14" s="607"/>
      <c r="AL14" s="186"/>
      <c r="AM14" s="186"/>
    </row>
    <row r="15" spans="2:39" ht="14.1" customHeight="1" x14ac:dyDescent="0.15">
      <c r="B15" s="191" t="s">
        <v>167</v>
      </c>
      <c r="C15" s="192">
        <f>SUM(C16:C19)</f>
        <v>0</v>
      </c>
      <c r="D15" s="192"/>
      <c r="E15" s="192"/>
      <c r="F15" s="193"/>
      <c r="H15" s="175"/>
      <c r="I15" s="177"/>
      <c r="J15" s="177"/>
      <c r="K15" s="177"/>
      <c r="L15" s="185"/>
      <c r="M15" s="177"/>
      <c r="N15" s="186"/>
      <c r="O15" s="186"/>
      <c r="P15" s="186"/>
      <c r="Q15" s="186"/>
      <c r="R15" s="186"/>
      <c r="S15" s="186"/>
      <c r="T15" s="186"/>
      <c r="U15" s="186"/>
      <c r="V15" s="186"/>
      <c r="W15" s="186"/>
      <c r="X15" s="186"/>
      <c r="Y15" s="186"/>
      <c r="Z15" s="186"/>
      <c r="AA15" s="186"/>
      <c r="AB15" s="186"/>
      <c r="AC15" s="186"/>
      <c r="AD15" s="186"/>
      <c r="AE15" s="186"/>
      <c r="AF15" s="186"/>
      <c r="AG15" s="186"/>
    </row>
    <row r="16" spans="2:39" ht="14.1" customHeight="1" x14ac:dyDescent="0.15">
      <c r="B16" s="150" t="s">
        <v>168</v>
      </c>
      <c r="C16" s="194">
        <v>0</v>
      </c>
      <c r="D16" s="168"/>
      <c r="E16" s="168"/>
      <c r="F16" s="195"/>
      <c r="H16" s="608" t="s">
        <v>169</v>
      </c>
      <c r="I16" s="608"/>
      <c r="J16" s="608"/>
      <c r="K16" s="608"/>
      <c r="L16" s="608"/>
      <c r="M16" s="608"/>
      <c r="N16" s="196"/>
      <c r="O16" s="196"/>
      <c r="P16" s="196"/>
      <c r="Q16" s="196"/>
      <c r="R16" s="196"/>
      <c r="S16" s="196"/>
      <c r="T16" s="196"/>
      <c r="U16" s="196"/>
      <c r="V16" s="196"/>
      <c r="W16" s="196"/>
      <c r="X16" s="196"/>
      <c r="Y16" s="196"/>
      <c r="Z16" s="196"/>
      <c r="AA16" s="196"/>
      <c r="AB16" s="196"/>
      <c r="AC16" s="196"/>
      <c r="AD16" s="196"/>
      <c r="AE16" s="196"/>
      <c r="AF16" s="196"/>
      <c r="AG16" s="196"/>
    </row>
    <row r="17" spans="1:39" ht="14.1" customHeight="1" thickBot="1" x14ac:dyDescent="0.2">
      <c r="B17" s="150" t="s">
        <v>170</v>
      </c>
      <c r="C17" s="168">
        <f>D17*E17</f>
        <v>0</v>
      </c>
      <c r="D17" s="168">
        <v>5000</v>
      </c>
      <c r="E17" s="168">
        <f>C9</f>
        <v>0</v>
      </c>
      <c r="F17" s="195"/>
      <c r="H17" s="609"/>
      <c r="I17" s="609"/>
      <c r="J17" s="609"/>
      <c r="K17" s="609"/>
      <c r="L17" s="609"/>
      <c r="M17" s="609"/>
      <c r="N17" s="197"/>
      <c r="O17" s="197"/>
      <c r="P17" s="197"/>
      <c r="Q17" s="197"/>
      <c r="R17" s="196"/>
      <c r="S17" s="196"/>
      <c r="T17" s="196"/>
      <c r="U17" s="196"/>
      <c r="V17" s="196"/>
      <c r="W17" s="196"/>
      <c r="X17" s="196"/>
      <c r="Y17" s="196"/>
      <c r="Z17" s="196"/>
      <c r="AA17" s="196"/>
      <c r="AB17" s="196"/>
      <c r="AC17" s="196"/>
      <c r="AD17" s="196"/>
      <c r="AE17" s="196"/>
      <c r="AF17" s="196"/>
      <c r="AG17" s="196"/>
      <c r="AH17" s="196"/>
      <c r="AI17" s="196"/>
      <c r="AJ17" s="196"/>
      <c r="AK17" s="196"/>
      <c r="AL17" s="196"/>
      <c r="AM17" s="196"/>
    </row>
    <row r="18" spans="1:39" ht="14.1" customHeight="1" thickTop="1" thickBot="1" x14ac:dyDescent="0.2">
      <c r="B18" s="150" t="s">
        <v>171</v>
      </c>
      <c r="C18" s="168">
        <f>D18*E18</f>
        <v>0</v>
      </c>
      <c r="D18" s="168">
        <f>540000*0.5</f>
        <v>270000</v>
      </c>
      <c r="E18" s="168">
        <f>C4*0.02</f>
        <v>0</v>
      </c>
      <c r="F18" s="195"/>
      <c r="H18" s="610" t="s">
        <v>226</v>
      </c>
      <c r="I18" s="550" t="s">
        <v>172</v>
      </c>
      <c r="J18" s="550"/>
      <c r="K18" s="551"/>
      <c r="L18" s="613" t="s">
        <v>173</v>
      </c>
      <c r="M18" s="614"/>
      <c r="N18" s="564" t="s">
        <v>125</v>
      </c>
      <c r="O18" s="615"/>
      <c r="P18" s="553" t="s">
        <v>126</v>
      </c>
      <c r="Q18" s="553"/>
      <c r="R18" s="553" t="s">
        <v>127</v>
      </c>
      <c r="S18" s="553"/>
      <c r="T18" s="553" t="s">
        <v>128</v>
      </c>
      <c r="U18" s="553"/>
      <c r="V18" s="553" t="s">
        <v>129</v>
      </c>
      <c r="W18" s="553"/>
      <c r="X18" s="553" t="s">
        <v>130</v>
      </c>
      <c r="Y18" s="553"/>
      <c r="Z18" s="553" t="s">
        <v>131</v>
      </c>
      <c r="AA18" s="553"/>
      <c r="AB18" s="553" t="s">
        <v>132</v>
      </c>
      <c r="AC18" s="553"/>
      <c r="AD18" s="553" t="s">
        <v>133</v>
      </c>
      <c r="AE18" s="553"/>
      <c r="AF18" s="553" t="s">
        <v>134</v>
      </c>
      <c r="AG18" s="553"/>
      <c r="AH18" s="553" t="s">
        <v>135</v>
      </c>
      <c r="AI18" s="553"/>
      <c r="AJ18" s="553" t="s">
        <v>136</v>
      </c>
      <c r="AK18" s="554"/>
      <c r="AL18" s="593" t="s">
        <v>174</v>
      </c>
      <c r="AM18" s="603"/>
    </row>
    <row r="19" spans="1:39" ht="14.1" customHeight="1" thickTop="1" thickBot="1" x14ac:dyDescent="0.2">
      <c r="B19" s="198" t="s">
        <v>175</v>
      </c>
      <c r="C19" s="199">
        <v>0</v>
      </c>
      <c r="D19" s="200"/>
      <c r="E19" s="200"/>
      <c r="F19" s="201"/>
      <c r="H19" s="611"/>
      <c r="I19" s="585" t="s">
        <v>176</v>
      </c>
      <c r="J19" s="587" t="s">
        <v>177</v>
      </c>
      <c r="K19" s="588"/>
      <c r="L19" s="605">
        <f>AL19/8</f>
        <v>0</v>
      </c>
      <c r="M19" s="606"/>
      <c r="N19" s="579">
        <f>AL19/12</f>
        <v>0</v>
      </c>
      <c r="O19" s="580"/>
      <c r="P19" s="579">
        <f>AL19/12</f>
        <v>0</v>
      </c>
      <c r="Q19" s="580"/>
      <c r="R19" s="579">
        <f>AL19/12</f>
        <v>0</v>
      </c>
      <c r="S19" s="580"/>
      <c r="T19" s="579">
        <f>AL19/12</f>
        <v>0</v>
      </c>
      <c r="U19" s="580"/>
      <c r="V19" s="579">
        <f>AL19/12</f>
        <v>0</v>
      </c>
      <c r="W19" s="580"/>
      <c r="X19" s="579">
        <f>AL19/12</f>
        <v>0</v>
      </c>
      <c r="Y19" s="580"/>
      <c r="Z19" s="579">
        <f>AL19/12</f>
        <v>0</v>
      </c>
      <c r="AA19" s="580"/>
      <c r="AB19" s="579">
        <f>AL19/12</f>
        <v>0</v>
      </c>
      <c r="AC19" s="580"/>
      <c r="AD19" s="579">
        <f>AL19/12</f>
        <v>0</v>
      </c>
      <c r="AE19" s="580"/>
      <c r="AF19" s="579">
        <f>AL19/12</f>
        <v>0</v>
      </c>
      <c r="AG19" s="580"/>
      <c r="AH19" s="579">
        <f>AL19/12</f>
        <v>0</v>
      </c>
      <c r="AI19" s="580"/>
      <c r="AJ19" s="579">
        <f>AL19/12</f>
        <v>0</v>
      </c>
      <c r="AK19" s="581"/>
      <c r="AL19" s="601"/>
      <c r="AM19" s="602"/>
    </row>
    <row r="20" spans="1:39" ht="14.1" customHeight="1" thickBot="1" x14ac:dyDescent="0.2">
      <c r="B20" s="202" t="s">
        <v>178</v>
      </c>
      <c r="C20" s="529">
        <f>SUM(C14:C15)</f>
        <v>0</v>
      </c>
      <c r="D20" s="530"/>
      <c r="E20" s="203"/>
      <c r="F20" s="204"/>
      <c r="H20" s="611"/>
      <c r="I20" s="585"/>
      <c r="J20" s="575" t="s">
        <v>179</v>
      </c>
      <c r="K20" s="576"/>
      <c r="L20" s="599">
        <f>AL20/8</f>
        <v>0</v>
      </c>
      <c r="M20" s="600"/>
      <c r="N20" s="566">
        <f>AL20/12</f>
        <v>0</v>
      </c>
      <c r="O20" s="567"/>
      <c r="P20" s="566">
        <f>AL20/12</f>
        <v>0</v>
      </c>
      <c r="Q20" s="567"/>
      <c r="R20" s="566">
        <f>AL20/12</f>
        <v>0</v>
      </c>
      <c r="S20" s="567"/>
      <c r="T20" s="566">
        <f>AL20/12</f>
        <v>0</v>
      </c>
      <c r="U20" s="567"/>
      <c r="V20" s="566">
        <f>AL20/12</f>
        <v>0</v>
      </c>
      <c r="W20" s="567"/>
      <c r="X20" s="566">
        <f>AL20/12</f>
        <v>0</v>
      </c>
      <c r="Y20" s="567"/>
      <c r="Z20" s="566">
        <f>AL20/12</f>
        <v>0</v>
      </c>
      <c r="AA20" s="567"/>
      <c r="AB20" s="566">
        <f>AL20/12</f>
        <v>0</v>
      </c>
      <c r="AC20" s="567"/>
      <c r="AD20" s="566">
        <f>AL20/12</f>
        <v>0</v>
      </c>
      <c r="AE20" s="567"/>
      <c r="AF20" s="566">
        <f>AL20/12</f>
        <v>0</v>
      </c>
      <c r="AG20" s="567"/>
      <c r="AH20" s="566">
        <f>AL20/12</f>
        <v>0</v>
      </c>
      <c r="AI20" s="567"/>
      <c r="AJ20" s="566">
        <f>AL20/12</f>
        <v>0</v>
      </c>
      <c r="AK20" s="568"/>
      <c r="AL20" s="597"/>
      <c r="AM20" s="598"/>
    </row>
    <row r="21" spans="1:39" ht="14.1" customHeight="1" thickBot="1" x14ac:dyDescent="0.2">
      <c r="H21" s="611"/>
      <c r="I21" s="585"/>
      <c r="J21" s="575"/>
      <c r="K21" s="576"/>
      <c r="L21" s="599">
        <f>AL21/8</f>
        <v>0</v>
      </c>
      <c r="M21" s="600"/>
      <c r="N21" s="566">
        <f>AL21/12</f>
        <v>0</v>
      </c>
      <c r="O21" s="567"/>
      <c r="P21" s="566">
        <f>AL21/12</f>
        <v>0</v>
      </c>
      <c r="Q21" s="567"/>
      <c r="R21" s="566">
        <f>AL21/12</f>
        <v>0</v>
      </c>
      <c r="S21" s="567"/>
      <c r="T21" s="566">
        <f>AL21/12</f>
        <v>0</v>
      </c>
      <c r="U21" s="567"/>
      <c r="V21" s="566">
        <f>AL21/12</f>
        <v>0</v>
      </c>
      <c r="W21" s="567"/>
      <c r="X21" s="566">
        <f>AL21/12</f>
        <v>0</v>
      </c>
      <c r="Y21" s="567"/>
      <c r="Z21" s="566">
        <f>AL21/12</f>
        <v>0</v>
      </c>
      <c r="AA21" s="567"/>
      <c r="AB21" s="566">
        <f>AL21/12</f>
        <v>0</v>
      </c>
      <c r="AC21" s="567"/>
      <c r="AD21" s="566">
        <f>AL21/12</f>
        <v>0</v>
      </c>
      <c r="AE21" s="567"/>
      <c r="AF21" s="566">
        <f>AL21/12</f>
        <v>0</v>
      </c>
      <c r="AG21" s="567"/>
      <c r="AH21" s="566">
        <f>AL21/12</f>
        <v>0</v>
      </c>
      <c r="AI21" s="567"/>
      <c r="AJ21" s="566">
        <f>AL21/12</f>
        <v>0</v>
      </c>
      <c r="AK21" s="568"/>
      <c r="AL21" s="597"/>
      <c r="AM21" s="598"/>
    </row>
    <row r="22" spans="1:39" ht="14.1" customHeight="1" thickBot="1" x14ac:dyDescent="0.2">
      <c r="A22" s="527" t="s">
        <v>180</v>
      </c>
      <c r="B22" s="528"/>
      <c r="C22" s="205" t="s">
        <v>163</v>
      </c>
      <c r="D22" s="206" t="s">
        <v>164</v>
      </c>
      <c r="E22" s="206" t="s">
        <v>165</v>
      </c>
      <c r="F22" s="184" t="s">
        <v>98</v>
      </c>
      <c r="H22" s="611"/>
      <c r="I22" s="585"/>
      <c r="J22" s="571"/>
      <c r="K22" s="572"/>
      <c r="L22" s="599">
        <f>AL22/8</f>
        <v>0</v>
      </c>
      <c r="M22" s="600"/>
      <c r="N22" s="555">
        <f>AL22/12</f>
        <v>0</v>
      </c>
      <c r="O22" s="565"/>
      <c r="P22" s="555">
        <f>AL22/12</f>
        <v>0</v>
      </c>
      <c r="Q22" s="565"/>
      <c r="R22" s="555">
        <f>AL22/12</f>
        <v>0</v>
      </c>
      <c r="S22" s="565"/>
      <c r="T22" s="555">
        <f>AL22/12</f>
        <v>0</v>
      </c>
      <c r="U22" s="565"/>
      <c r="V22" s="555">
        <f>AL22/12</f>
        <v>0</v>
      </c>
      <c r="W22" s="565"/>
      <c r="X22" s="555">
        <f>AL22/12</f>
        <v>0</v>
      </c>
      <c r="Y22" s="565"/>
      <c r="Z22" s="555">
        <f>AL22/12</f>
        <v>0</v>
      </c>
      <c r="AA22" s="565"/>
      <c r="AB22" s="555">
        <f>AL22/12</f>
        <v>0</v>
      </c>
      <c r="AC22" s="565"/>
      <c r="AD22" s="555">
        <f>AL22/12</f>
        <v>0</v>
      </c>
      <c r="AE22" s="565"/>
      <c r="AF22" s="555">
        <f>AL22/12</f>
        <v>0</v>
      </c>
      <c r="AG22" s="565"/>
      <c r="AH22" s="555">
        <f>AL22/12</f>
        <v>0</v>
      </c>
      <c r="AI22" s="565"/>
      <c r="AJ22" s="555">
        <f>AL22/12</f>
        <v>0</v>
      </c>
      <c r="AK22" s="556"/>
      <c r="AL22" s="591"/>
      <c r="AM22" s="592"/>
    </row>
    <row r="23" spans="1:39" ht="14.1" customHeight="1" thickTop="1" thickBot="1" x14ac:dyDescent="0.2">
      <c r="A23" s="534" t="s">
        <v>181</v>
      </c>
      <c r="B23" s="156" t="s">
        <v>182</v>
      </c>
      <c r="C23" s="207">
        <f>D23*E23</f>
        <v>0</v>
      </c>
      <c r="D23" s="208">
        <v>6000</v>
      </c>
      <c r="E23" s="207">
        <f>C4</f>
        <v>0</v>
      </c>
      <c r="F23" s="209"/>
      <c r="H23" s="611"/>
      <c r="I23" s="604"/>
      <c r="J23" s="593" t="s">
        <v>183</v>
      </c>
      <c r="K23" s="594"/>
      <c r="L23" s="595">
        <f>SUM(L19:M22)</f>
        <v>0</v>
      </c>
      <c r="M23" s="561"/>
      <c r="N23" s="596">
        <f>SUM(N19:O22)</f>
        <v>0</v>
      </c>
      <c r="O23" s="553"/>
      <c r="P23" s="553">
        <f>SUM(P19:Q22)</f>
        <v>0</v>
      </c>
      <c r="Q23" s="553"/>
      <c r="R23" s="553">
        <f>SUM(R19:S22)</f>
        <v>0</v>
      </c>
      <c r="S23" s="553"/>
      <c r="T23" s="553">
        <f>SUM(T19:U22)</f>
        <v>0</v>
      </c>
      <c r="U23" s="553"/>
      <c r="V23" s="553">
        <f>SUM(V19:W22)</f>
        <v>0</v>
      </c>
      <c r="W23" s="553"/>
      <c r="X23" s="553">
        <f>SUM(X19:Y22)</f>
        <v>0</v>
      </c>
      <c r="Y23" s="553"/>
      <c r="Z23" s="553">
        <f>SUM(Z19:AA22)</f>
        <v>0</v>
      </c>
      <c r="AA23" s="553"/>
      <c r="AB23" s="553">
        <f>SUM(AB19:AC22)</f>
        <v>0</v>
      </c>
      <c r="AC23" s="553"/>
      <c r="AD23" s="553">
        <f>SUM(AD19:AE22)</f>
        <v>0</v>
      </c>
      <c r="AE23" s="553"/>
      <c r="AF23" s="553">
        <f>SUM(AF19:AG22)</f>
        <v>0</v>
      </c>
      <c r="AG23" s="553"/>
      <c r="AH23" s="553">
        <f>SUM(AH19:AI22)</f>
        <v>0</v>
      </c>
      <c r="AI23" s="553"/>
      <c r="AJ23" s="553">
        <f>SUM(AJ19:AK22)</f>
        <v>0</v>
      </c>
      <c r="AK23" s="554"/>
      <c r="AL23" s="582">
        <f>SUM(AL19:AM22)</f>
        <v>0</v>
      </c>
      <c r="AM23" s="583"/>
    </row>
    <row r="24" spans="1:39" ht="14.1" customHeight="1" thickTop="1" x14ac:dyDescent="0.15">
      <c r="A24" s="535"/>
      <c r="B24" s="210" t="s">
        <v>184</v>
      </c>
      <c r="C24" s="163">
        <f>SUM(C25:C26)</f>
        <v>0</v>
      </c>
      <c r="D24" s="211"/>
      <c r="E24" s="212"/>
      <c r="F24" s="213"/>
      <c r="H24" s="611"/>
      <c r="I24" s="584" t="s">
        <v>185</v>
      </c>
      <c r="J24" s="587"/>
      <c r="K24" s="588"/>
      <c r="L24" s="589">
        <f>AL24/8</f>
        <v>0</v>
      </c>
      <c r="M24" s="590"/>
      <c r="N24" s="579">
        <f>AL24/12</f>
        <v>0</v>
      </c>
      <c r="O24" s="580"/>
      <c r="P24" s="579">
        <f>AL24/12</f>
        <v>0</v>
      </c>
      <c r="Q24" s="580"/>
      <c r="R24" s="579">
        <f>AL24/12</f>
        <v>0</v>
      </c>
      <c r="S24" s="580"/>
      <c r="T24" s="579">
        <f>AL24/12</f>
        <v>0</v>
      </c>
      <c r="U24" s="580"/>
      <c r="V24" s="579">
        <f>AL24/12</f>
        <v>0</v>
      </c>
      <c r="W24" s="580"/>
      <c r="X24" s="579">
        <f>AL24/12</f>
        <v>0</v>
      </c>
      <c r="Y24" s="580"/>
      <c r="Z24" s="579">
        <f>AL24/12</f>
        <v>0</v>
      </c>
      <c r="AA24" s="580"/>
      <c r="AB24" s="579">
        <f>AL24/12</f>
        <v>0</v>
      </c>
      <c r="AC24" s="580"/>
      <c r="AD24" s="579">
        <f>AL24/12</f>
        <v>0</v>
      </c>
      <c r="AE24" s="580"/>
      <c r="AF24" s="579">
        <f>AL24/12</f>
        <v>0</v>
      </c>
      <c r="AG24" s="580"/>
      <c r="AH24" s="579">
        <f>AL24/12</f>
        <v>0</v>
      </c>
      <c r="AI24" s="580"/>
      <c r="AJ24" s="579">
        <f>AL24/12</f>
        <v>0</v>
      </c>
      <c r="AK24" s="581"/>
      <c r="AL24" s="577"/>
      <c r="AM24" s="578"/>
    </row>
    <row r="25" spans="1:39" ht="14.1" customHeight="1" x14ac:dyDescent="0.15">
      <c r="A25" s="535"/>
      <c r="B25" s="167" t="s">
        <v>186</v>
      </c>
      <c r="C25" s="168">
        <f>D25*E25</f>
        <v>0</v>
      </c>
      <c r="D25" s="168">
        <v>36967</v>
      </c>
      <c r="E25" s="168">
        <f>C4</f>
        <v>0</v>
      </c>
      <c r="F25" s="214"/>
      <c r="H25" s="611"/>
      <c r="I25" s="585"/>
      <c r="J25" s="575"/>
      <c r="K25" s="576"/>
      <c r="L25" s="573">
        <f>AL25/8</f>
        <v>0</v>
      </c>
      <c r="M25" s="574"/>
      <c r="N25" s="566">
        <f>AL25/12</f>
        <v>0</v>
      </c>
      <c r="O25" s="567"/>
      <c r="P25" s="566">
        <f>AL25/12</f>
        <v>0</v>
      </c>
      <c r="Q25" s="567"/>
      <c r="R25" s="566">
        <f>AL25/12</f>
        <v>0</v>
      </c>
      <c r="S25" s="567"/>
      <c r="T25" s="566">
        <f>AL25/12</f>
        <v>0</v>
      </c>
      <c r="U25" s="567"/>
      <c r="V25" s="566">
        <f>AL25/12</f>
        <v>0</v>
      </c>
      <c r="W25" s="567"/>
      <c r="X25" s="566">
        <f>AL25/12</f>
        <v>0</v>
      </c>
      <c r="Y25" s="567"/>
      <c r="Z25" s="566">
        <f>AL25/12</f>
        <v>0</v>
      </c>
      <c r="AA25" s="567"/>
      <c r="AB25" s="566">
        <f>AL25/12</f>
        <v>0</v>
      </c>
      <c r="AC25" s="567"/>
      <c r="AD25" s="566">
        <f>AL25/12</f>
        <v>0</v>
      </c>
      <c r="AE25" s="567"/>
      <c r="AF25" s="566">
        <f>AL25/12</f>
        <v>0</v>
      </c>
      <c r="AG25" s="567"/>
      <c r="AH25" s="566">
        <f>AL25/12</f>
        <v>0</v>
      </c>
      <c r="AI25" s="567"/>
      <c r="AJ25" s="566">
        <f>AL25/12</f>
        <v>0</v>
      </c>
      <c r="AK25" s="568"/>
      <c r="AL25" s="569"/>
      <c r="AM25" s="570"/>
    </row>
    <row r="26" spans="1:39" ht="14.1" customHeight="1" x14ac:dyDescent="0.15">
      <c r="A26" s="535"/>
      <c r="B26" s="215" t="s">
        <v>187</v>
      </c>
      <c r="C26" s="216">
        <f>D26*E26</f>
        <v>0</v>
      </c>
      <c r="D26" s="216">
        <v>24883</v>
      </c>
      <c r="E26" s="216">
        <f>C4</f>
        <v>0</v>
      </c>
      <c r="F26" s="217"/>
      <c r="H26" s="611"/>
      <c r="I26" s="585"/>
      <c r="J26" s="575"/>
      <c r="K26" s="576"/>
      <c r="L26" s="573">
        <f>AL26/8</f>
        <v>0</v>
      </c>
      <c r="M26" s="574"/>
      <c r="N26" s="566">
        <f>AL26/12</f>
        <v>0</v>
      </c>
      <c r="O26" s="567"/>
      <c r="P26" s="566">
        <f>AL26/12</f>
        <v>0</v>
      </c>
      <c r="Q26" s="567"/>
      <c r="R26" s="566">
        <f>AL26/12</f>
        <v>0</v>
      </c>
      <c r="S26" s="567"/>
      <c r="T26" s="566">
        <f>AL26/12</f>
        <v>0</v>
      </c>
      <c r="U26" s="567"/>
      <c r="V26" s="566">
        <f>AL26/12</f>
        <v>0</v>
      </c>
      <c r="W26" s="567"/>
      <c r="X26" s="566">
        <f>AL26/12</f>
        <v>0</v>
      </c>
      <c r="Y26" s="567"/>
      <c r="Z26" s="566">
        <f>AL26/12</f>
        <v>0</v>
      </c>
      <c r="AA26" s="567"/>
      <c r="AB26" s="566">
        <f>AL26/12</f>
        <v>0</v>
      </c>
      <c r="AC26" s="567"/>
      <c r="AD26" s="566">
        <f>AL26/12</f>
        <v>0</v>
      </c>
      <c r="AE26" s="567"/>
      <c r="AF26" s="566">
        <f>AL26/12</f>
        <v>0</v>
      </c>
      <c r="AG26" s="567"/>
      <c r="AH26" s="566">
        <f>AL26/12</f>
        <v>0</v>
      </c>
      <c r="AI26" s="567"/>
      <c r="AJ26" s="566">
        <f>AL26/12</f>
        <v>0</v>
      </c>
      <c r="AK26" s="568"/>
      <c r="AL26" s="569"/>
      <c r="AM26" s="570"/>
    </row>
    <row r="27" spans="1:39" ht="14.1" customHeight="1" thickBot="1" x14ac:dyDescent="0.2">
      <c r="A27" s="535"/>
      <c r="B27" s="162" t="s">
        <v>188</v>
      </c>
      <c r="C27" s="218">
        <v>0</v>
      </c>
      <c r="D27" s="218">
        <v>1200</v>
      </c>
      <c r="E27" s="218">
        <f>AM9</f>
        <v>0</v>
      </c>
      <c r="F27" s="219" t="s">
        <v>189</v>
      </c>
      <c r="H27" s="611"/>
      <c r="I27" s="585"/>
      <c r="J27" s="571"/>
      <c r="K27" s="572"/>
      <c r="L27" s="573">
        <f>AL27/8</f>
        <v>0</v>
      </c>
      <c r="M27" s="574"/>
      <c r="N27" s="555">
        <f>AL27/12</f>
        <v>0</v>
      </c>
      <c r="O27" s="565"/>
      <c r="P27" s="555">
        <f>AL27/12</f>
        <v>0</v>
      </c>
      <c r="Q27" s="565"/>
      <c r="R27" s="555">
        <f>AL27/12</f>
        <v>0</v>
      </c>
      <c r="S27" s="565"/>
      <c r="T27" s="555">
        <f>AL27/12</f>
        <v>0</v>
      </c>
      <c r="U27" s="565"/>
      <c r="V27" s="555">
        <f>AL27/12</f>
        <v>0</v>
      </c>
      <c r="W27" s="565"/>
      <c r="X27" s="555">
        <f>AL27/12</f>
        <v>0</v>
      </c>
      <c r="Y27" s="565"/>
      <c r="Z27" s="555">
        <f>AL27/12</f>
        <v>0</v>
      </c>
      <c r="AA27" s="565"/>
      <c r="AB27" s="555">
        <f>AL27/12</f>
        <v>0</v>
      </c>
      <c r="AC27" s="565"/>
      <c r="AD27" s="555">
        <f>AL27/12</f>
        <v>0</v>
      </c>
      <c r="AE27" s="565"/>
      <c r="AF27" s="555">
        <f>AL27/12</f>
        <v>0</v>
      </c>
      <c r="AG27" s="565"/>
      <c r="AH27" s="555">
        <f>AL27/12</f>
        <v>0</v>
      </c>
      <c r="AI27" s="565"/>
      <c r="AJ27" s="555">
        <f>AL27/12</f>
        <v>0</v>
      </c>
      <c r="AK27" s="556"/>
      <c r="AL27" s="557"/>
      <c r="AM27" s="558"/>
    </row>
    <row r="28" spans="1:39" ht="14.1" customHeight="1" thickTop="1" thickBot="1" x14ac:dyDescent="0.2">
      <c r="A28" s="535"/>
      <c r="B28" s="156" t="s">
        <v>190</v>
      </c>
      <c r="C28" s="207">
        <f t="shared" ref="C28:C39" si="0">D28*E28</f>
        <v>0</v>
      </c>
      <c r="D28" s="207">
        <v>2500</v>
      </c>
      <c r="E28" s="207">
        <f>C4</f>
        <v>0</v>
      </c>
      <c r="F28" s="209"/>
      <c r="H28" s="611"/>
      <c r="I28" s="586"/>
      <c r="J28" s="559" t="s">
        <v>183</v>
      </c>
      <c r="K28" s="560"/>
      <c r="L28" s="561">
        <f>SUM(L24:M27)</f>
        <v>0</v>
      </c>
      <c r="M28" s="562"/>
      <c r="N28" s="563">
        <f>SUM(N24:O27)</f>
        <v>0</v>
      </c>
      <c r="O28" s="564"/>
      <c r="P28" s="553">
        <f>SUM(P24:Q27)</f>
        <v>0</v>
      </c>
      <c r="Q28" s="553"/>
      <c r="R28" s="553">
        <f>SUM(R24:S27)</f>
        <v>0</v>
      </c>
      <c r="S28" s="553"/>
      <c r="T28" s="553">
        <f>SUM(T24:U27)</f>
        <v>0</v>
      </c>
      <c r="U28" s="553"/>
      <c r="V28" s="553">
        <f>SUM(V24:W27)</f>
        <v>0</v>
      </c>
      <c r="W28" s="553"/>
      <c r="X28" s="553">
        <f>SUM(X24:Y27)</f>
        <v>0</v>
      </c>
      <c r="Y28" s="553"/>
      <c r="Z28" s="553">
        <f>SUM(Z24:AA27)</f>
        <v>0</v>
      </c>
      <c r="AA28" s="553"/>
      <c r="AB28" s="553">
        <f>SUM(AB24:AC27)</f>
        <v>0</v>
      </c>
      <c r="AC28" s="553"/>
      <c r="AD28" s="553">
        <f>SUM(AD24:AE27)</f>
        <v>0</v>
      </c>
      <c r="AE28" s="553"/>
      <c r="AF28" s="553">
        <f>SUM(AF24:AG27)</f>
        <v>0</v>
      </c>
      <c r="AG28" s="553"/>
      <c r="AH28" s="553">
        <f>SUM(AH24:AI27)</f>
        <v>0</v>
      </c>
      <c r="AI28" s="553"/>
      <c r="AJ28" s="553">
        <f>SUM(AJ24:AK27)</f>
        <v>0</v>
      </c>
      <c r="AK28" s="554"/>
      <c r="AL28" s="548">
        <f>SUM(AL24:AM27)</f>
        <v>0</v>
      </c>
      <c r="AM28" s="549"/>
    </row>
    <row r="29" spans="1:39" ht="14.1" customHeight="1" thickTop="1" thickBot="1" x14ac:dyDescent="0.2">
      <c r="A29" s="535"/>
      <c r="B29" s="220" t="s">
        <v>191</v>
      </c>
      <c r="C29" s="207">
        <f t="shared" si="0"/>
        <v>0</v>
      </c>
      <c r="D29" s="207">
        <v>2100</v>
      </c>
      <c r="E29" s="207">
        <f>C4</f>
        <v>0</v>
      </c>
      <c r="F29" s="221"/>
      <c r="H29" s="612"/>
      <c r="I29" s="550" t="s">
        <v>137</v>
      </c>
      <c r="J29" s="550"/>
      <c r="K29" s="551"/>
      <c r="L29" s="552">
        <f>SUM(L23,L28)</f>
        <v>0</v>
      </c>
      <c r="M29" s="547"/>
      <c r="N29" s="543">
        <f>N23+N28</f>
        <v>0</v>
      </c>
      <c r="O29" s="544"/>
      <c r="P29" s="543">
        <f>P23+P28</f>
        <v>0</v>
      </c>
      <c r="Q29" s="544"/>
      <c r="R29" s="543">
        <f>R23+R28</f>
        <v>0</v>
      </c>
      <c r="S29" s="544"/>
      <c r="T29" s="543">
        <f>T23+T28</f>
        <v>0</v>
      </c>
      <c r="U29" s="544"/>
      <c r="V29" s="543">
        <f>V23+V28</f>
        <v>0</v>
      </c>
      <c r="W29" s="544"/>
      <c r="X29" s="543">
        <f>X23+X28</f>
        <v>0</v>
      </c>
      <c r="Y29" s="544"/>
      <c r="Z29" s="543">
        <f>Z23+Z28</f>
        <v>0</v>
      </c>
      <c r="AA29" s="544"/>
      <c r="AB29" s="543">
        <f>AB23+AB28</f>
        <v>0</v>
      </c>
      <c r="AC29" s="544"/>
      <c r="AD29" s="543">
        <f>AD23+AD28</f>
        <v>0</v>
      </c>
      <c r="AE29" s="544"/>
      <c r="AF29" s="543">
        <f>AF23+AF28</f>
        <v>0</v>
      </c>
      <c r="AG29" s="544"/>
      <c r="AH29" s="543">
        <f>AH23+AH28</f>
        <v>0</v>
      </c>
      <c r="AI29" s="544"/>
      <c r="AJ29" s="543">
        <f>AJ23+AJ28</f>
        <v>0</v>
      </c>
      <c r="AK29" s="545"/>
      <c r="AL29" s="546">
        <f>SUM(N29:AK29)</f>
        <v>0</v>
      </c>
      <c r="AM29" s="547"/>
    </row>
    <row r="30" spans="1:39" ht="14.1" customHeight="1" thickTop="1" x14ac:dyDescent="0.15">
      <c r="A30" s="535"/>
      <c r="B30" s="156" t="s">
        <v>192</v>
      </c>
      <c r="C30" s="207">
        <f t="shared" si="0"/>
        <v>0</v>
      </c>
      <c r="D30" s="208">
        <v>9267</v>
      </c>
      <c r="E30" s="207">
        <f>C4</f>
        <v>0</v>
      </c>
      <c r="F30" s="209"/>
    </row>
    <row r="31" spans="1:39" ht="14.1" customHeight="1" x14ac:dyDescent="0.15">
      <c r="A31" s="535"/>
      <c r="B31" s="220" t="s">
        <v>193</v>
      </c>
      <c r="C31" s="222">
        <f t="shared" si="0"/>
        <v>0</v>
      </c>
      <c r="D31" s="222">
        <v>63567</v>
      </c>
      <c r="E31" s="222">
        <f>C4</f>
        <v>0</v>
      </c>
      <c r="F31" s="221"/>
    </row>
    <row r="32" spans="1:39" ht="14.1" customHeight="1" x14ac:dyDescent="0.15">
      <c r="A32" s="535"/>
      <c r="B32" s="223" t="s">
        <v>194</v>
      </c>
      <c r="C32" s="222">
        <f t="shared" si="0"/>
        <v>0</v>
      </c>
      <c r="D32" s="224">
        <v>8600</v>
      </c>
      <c r="E32" s="224">
        <f>C4</f>
        <v>0</v>
      </c>
      <c r="F32" s="225"/>
    </row>
    <row r="33" spans="1:6" ht="14.1" customHeight="1" x14ac:dyDescent="0.15">
      <c r="A33" s="535"/>
      <c r="B33" s="156" t="s">
        <v>195</v>
      </c>
      <c r="C33" s="207">
        <f t="shared" si="0"/>
        <v>0</v>
      </c>
      <c r="D33" s="208">
        <v>525</v>
      </c>
      <c r="E33" s="208">
        <f>C4</f>
        <v>0</v>
      </c>
      <c r="F33" s="209"/>
    </row>
    <row r="34" spans="1:6" ht="14.1" customHeight="1" x14ac:dyDescent="0.15">
      <c r="A34" s="535"/>
      <c r="B34" s="156" t="s">
        <v>196</v>
      </c>
      <c r="C34" s="207">
        <f t="shared" si="0"/>
        <v>0</v>
      </c>
      <c r="D34" s="208">
        <v>525</v>
      </c>
      <c r="E34" s="208">
        <f>C4</f>
        <v>0</v>
      </c>
      <c r="F34" s="209"/>
    </row>
    <row r="35" spans="1:6" ht="14.1" customHeight="1" x14ac:dyDescent="0.15">
      <c r="A35" s="535"/>
      <c r="B35" s="156" t="s">
        <v>197</v>
      </c>
      <c r="C35" s="207">
        <f t="shared" si="0"/>
        <v>0</v>
      </c>
      <c r="D35" s="208">
        <v>2300</v>
      </c>
      <c r="E35" s="208">
        <f>C9</f>
        <v>0</v>
      </c>
      <c r="F35" s="209"/>
    </row>
    <row r="36" spans="1:6" ht="14.1" customHeight="1" x14ac:dyDescent="0.15">
      <c r="A36" s="535"/>
      <c r="B36" s="156" t="s">
        <v>198</v>
      </c>
      <c r="C36" s="207">
        <f t="shared" si="0"/>
        <v>0</v>
      </c>
      <c r="D36" s="208">
        <v>5800</v>
      </c>
      <c r="E36" s="208">
        <f>+ROUNDDOWN(C4*0.15,0)</f>
        <v>0</v>
      </c>
      <c r="F36" s="209" t="s">
        <v>199</v>
      </c>
    </row>
    <row r="37" spans="1:6" ht="14.1" customHeight="1" x14ac:dyDescent="0.15">
      <c r="A37" s="535"/>
      <c r="B37" s="156" t="s">
        <v>200</v>
      </c>
      <c r="C37" s="208">
        <f t="shared" si="0"/>
        <v>0</v>
      </c>
      <c r="D37" s="208">
        <v>3150</v>
      </c>
      <c r="E37" s="208">
        <f>C4</f>
        <v>0</v>
      </c>
      <c r="F37" s="209"/>
    </row>
    <row r="38" spans="1:6" ht="14.1" customHeight="1" x14ac:dyDescent="0.15">
      <c r="A38" s="535"/>
      <c r="B38" s="223" t="s">
        <v>201</v>
      </c>
      <c r="C38" s="224">
        <f t="shared" si="0"/>
        <v>0</v>
      </c>
      <c r="D38" s="224">
        <v>320000</v>
      </c>
      <c r="E38" s="226">
        <v>0</v>
      </c>
      <c r="F38" s="225"/>
    </row>
    <row r="39" spans="1:6" ht="14.1" customHeight="1" thickBot="1" x14ac:dyDescent="0.2">
      <c r="A39" s="535"/>
      <c r="B39" s="162" t="s">
        <v>202</v>
      </c>
      <c r="C39" s="218">
        <f t="shared" si="0"/>
        <v>0</v>
      </c>
      <c r="D39" s="211">
        <v>210</v>
      </c>
      <c r="E39" s="211">
        <f>C4</f>
        <v>0</v>
      </c>
      <c r="F39" s="219"/>
    </row>
    <row r="40" spans="1:6" ht="14.1" customHeight="1" thickBot="1" x14ac:dyDescent="0.2">
      <c r="A40" s="536"/>
      <c r="B40" s="227" t="s">
        <v>203</v>
      </c>
      <c r="C40" s="228">
        <f>SUM(C23:C24,C27:C39)</f>
        <v>0</v>
      </c>
      <c r="D40" s="229"/>
      <c r="E40" s="230"/>
      <c r="F40" s="231"/>
    </row>
    <row r="41" spans="1:6" ht="14.1" customHeight="1" thickBot="1" x14ac:dyDescent="0.2">
      <c r="A41" s="525" t="s">
        <v>204</v>
      </c>
      <c r="B41" s="526"/>
      <c r="C41" s="188">
        <f>D41*E41</f>
        <v>0</v>
      </c>
      <c r="D41" s="232">
        <v>300000</v>
      </c>
      <c r="E41" s="233">
        <f>C4*0.15</f>
        <v>0</v>
      </c>
      <c r="F41" s="234"/>
    </row>
    <row r="42" spans="1:6" ht="14.1" customHeight="1" thickBot="1" x14ac:dyDescent="0.2">
      <c r="A42" s="525" t="s">
        <v>205</v>
      </c>
      <c r="B42" s="526"/>
      <c r="C42" s="228">
        <f>C40-C41</f>
        <v>0</v>
      </c>
      <c r="D42" s="235"/>
      <c r="E42" s="236"/>
      <c r="F42" s="237"/>
    </row>
    <row r="43" spans="1:6" ht="14.1" customHeight="1" x14ac:dyDescent="0.15">
      <c r="A43" s="534" t="s">
        <v>206</v>
      </c>
      <c r="B43" s="223" t="s">
        <v>207</v>
      </c>
      <c r="C43" s="224">
        <f>SUM(C44:C45)</f>
        <v>0</v>
      </c>
      <c r="D43" s="224"/>
      <c r="E43" s="224"/>
      <c r="F43" s="238"/>
    </row>
    <row r="44" spans="1:6" ht="14.1" customHeight="1" x14ac:dyDescent="0.15">
      <c r="A44" s="535"/>
      <c r="B44" s="167" t="s">
        <v>208</v>
      </c>
      <c r="C44" s="168">
        <f>D44*E44</f>
        <v>0</v>
      </c>
      <c r="D44" s="168">
        <f>D14*0.021</f>
        <v>6720</v>
      </c>
      <c r="E44" s="168">
        <f>C10</f>
        <v>0</v>
      </c>
      <c r="F44" s="239" t="s">
        <v>209</v>
      </c>
    </row>
    <row r="45" spans="1:6" ht="14.1" customHeight="1" x14ac:dyDescent="0.15">
      <c r="A45" s="535"/>
      <c r="B45" s="240" t="s">
        <v>210</v>
      </c>
      <c r="C45" s="222">
        <f>D45*E45</f>
        <v>0</v>
      </c>
      <c r="D45" s="222">
        <v>1260</v>
      </c>
      <c r="E45" s="222">
        <f>C10</f>
        <v>0</v>
      </c>
      <c r="F45" s="241"/>
    </row>
    <row r="46" spans="1:6" ht="14.1" customHeight="1" x14ac:dyDescent="0.15">
      <c r="A46" s="535"/>
      <c r="B46" s="156" t="s">
        <v>211</v>
      </c>
      <c r="C46" s="207">
        <f>D46*E46</f>
        <v>0</v>
      </c>
      <c r="D46" s="208">
        <v>5400</v>
      </c>
      <c r="E46" s="208">
        <f>C4</f>
        <v>0</v>
      </c>
      <c r="F46" s="209"/>
    </row>
    <row r="47" spans="1:6" ht="14.1" customHeight="1" x14ac:dyDescent="0.15">
      <c r="A47" s="535"/>
      <c r="B47" s="242" t="s">
        <v>212</v>
      </c>
      <c r="C47" s="155">
        <f>SUM(C48:C50)</f>
        <v>0</v>
      </c>
      <c r="D47" s="224"/>
      <c r="E47" s="243"/>
      <c r="F47" s="537"/>
    </row>
    <row r="48" spans="1:6" ht="14.1" customHeight="1" x14ac:dyDescent="0.15">
      <c r="A48" s="535"/>
      <c r="B48" s="167" t="s">
        <v>213</v>
      </c>
      <c r="C48" s="168">
        <f>D48*E48</f>
        <v>0</v>
      </c>
      <c r="D48" s="168">
        <v>717</v>
      </c>
      <c r="E48" s="168">
        <f>C4</f>
        <v>0</v>
      </c>
      <c r="F48" s="538"/>
    </row>
    <row r="49" spans="1:6" ht="14.1" customHeight="1" x14ac:dyDescent="0.15">
      <c r="A49" s="535"/>
      <c r="B49" s="167" t="s">
        <v>214</v>
      </c>
      <c r="C49" s="168">
        <f>D49*E49</f>
        <v>0</v>
      </c>
      <c r="D49" s="168">
        <v>2669</v>
      </c>
      <c r="E49" s="168">
        <f>C4</f>
        <v>0</v>
      </c>
      <c r="F49" s="538"/>
    </row>
    <row r="50" spans="1:6" ht="14.1" customHeight="1" thickBot="1" x14ac:dyDescent="0.2">
      <c r="A50" s="536"/>
      <c r="B50" s="244" t="s">
        <v>215</v>
      </c>
      <c r="C50" s="245">
        <f>D50*E50</f>
        <v>0</v>
      </c>
      <c r="D50" s="245">
        <v>967</v>
      </c>
      <c r="E50" s="245">
        <f>C4</f>
        <v>0</v>
      </c>
      <c r="F50" s="539"/>
    </row>
    <row r="51" spans="1:6" ht="14.1" customHeight="1" thickBot="1" x14ac:dyDescent="0.2">
      <c r="A51" s="525" t="s">
        <v>216</v>
      </c>
      <c r="B51" s="526"/>
      <c r="C51" s="246">
        <f>SUM(C43,C46,C47)</f>
        <v>0</v>
      </c>
      <c r="D51" s="247"/>
      <c r="E51" s="248"/>
      <c r="F51" s="249"/>
    </row>
    <row r="52" spans="1:6" ht="14.1" customHeight="1" x14ac:dyDescent="0.15">
      <c r="A52" s="540" t="s">
        <v>217</v>
      </c>
      <c r="B52" s="220" t="s">
        <v>218</v>
      </c>
      <c r="C52" s="207">
        <f>D52*E52</f>
        <v>0</v>
      </c>
      <c r="D52" s="207">
        <v>2475</v>
      </c>
      <c r="E52" s="207">
        <f>C9</f>
        <v>0</v>
      </c>
      <c r="F52" s="221"/>
    </row>
    <row r="53" spans="1:6" ht="14.1" customHeight="1" x14ac:dyDescent="0.15">
      <c r="A53" s="541"/>
      <c r="B53" s="156" t="s">
        <v>219</v>
      </c>
      <c r="C53" s="218">
        <f>D53*E53</f>
        <v>0</v>
      </c>
      <c r="D53" s="218">
        <v>11717</v>
      </c>
      <c r="E53" s="218">
        <f>C4</f>
        <v>0</v>
      </c>
      <c r="F53" s="209"/>
    </row>
    <row r="54" spans="1:6" ht="14.1" customHeight="1" x14ac:dyDescent="0.15">
      <c r="A54" s="541"/>
      <c r="B54" s="162" t="s">
        <v>220</v>
      </c>
      <c r="C54" s="211">
        <f>D54*E54</f>
        <v>0</v>
      </c>
      <c r="D54" s="211">
        <v>20000</v>
      </c>
      <c r="E54" s="211">
        <f>C4*0.15</f>
        <v>0</v>
      </c>
      <c r="F54" s="219"/>
    </row>
    <row r="55" spans="1:6" ht="14.1" customHeight="1" thickBot="1" x14ac:dyDescent="0.2">
      <c r="A55" s="542"/>
      <c r="B55" s="250" t="s">
        <v>221</v>
      </c>
      <c r="C55" s="251">
        <v>0</v>
      </c>
      <c r="D55" s="252"/>
      <c r="E55" s="252"/>
      <c r="F55" s="253"/>
    </row>
    <row r="56" spans="1:6" ht="14.1" customHeight="1" thickBot="1" x14ac:dyDescent="0.2">
      <c r="A56" s="525" t="s">
        <v>222</v>
      </c>
      <c r="B56" s="526"/>
      <c r="C56" s="246">
        <f>SUM(C52:C55)</f>
        <v>0</v>
      </c>
      <c r="D56" s="247"/>
      <c r="E56" s="254"/>
      <c r="F56" s="255"/>
    </row>
    <row r="57" spans="1:6" ht="14.1" customHeight="1" thickBot="1" x14ac:dyDescent="0.2">
      <c r="A57" s="527" t="s">
        <v>223</v>
      </c>
      <c r="B57" s="528"/>
      <c r="C57" s="529">
        <f>C56+C51+C42</f>
        <v>0</v>
      </c>
      <c r="D57" s="530"/>
      <c r="E57" s="256"/>
      <c r="F57" s="257"/>
    </row>
    <row r="58" spans="1:6" ht="14.1" customHeight="1" thickBot="1" x14ac:dyDescent="0.2">
      <c r="C58" s="258"/>
      <c r="D58" s="258"/>
    </row>
    <row r="59" spans="1:6" ht="14.1" customHeight="1" thickBot="1" x14ac:dyDescent="0.2">
      <c r="A59" s="527" t="s">
        <v>224</v>
      </c>
      <c r="B59" s="531"/>
      <c r="C59" s="532">
        <f>C20-C57</f>
        <v>0</v>
      </c>
      <c r="D59" s="533"/>
    </row>
  </sheetData>
  <mergeCells count="369">
    <mergeCell ref="B1:F1"/>
    <mergeCell ref="H1:M2"/>
    <mergeCell ref="D3:F3"/>
    <mergeCell ref="H3:H9"/>
    <mergeCell ref="I3:K3"/>
    <mergeCell ref="L3:M3"/>
    <mergeCell ref="D5:F5"/>
    <mergeCell ref="I5:K5"/>
    <mergeCell ref="D7:F7"/>
    <mergeCell ref="I7:K7"/>
    <mergeCell ref="AL4:AM4"/>
    <mergeCell ref="AL3:AM3"/>
    <mergeCell ref="D4:F4"/>
    <mergeCell ref="I4:K4"/>
    <mergeCell ref="N4:O4"/>
    <mergeCell ref="P4:Q4"/>
    <mergeCell ref="R4:S4"/>
    <mergeCell ref="T4:U4"/>
    <mergeCell ref="V4:W4"/>
    <mergeCell ref="X4:Y4"/>
    <mergeCell ref="Z4:AA4"/>
    <mergeCell ref="Z3:AA3"/>
    <mergeCell ref="AB3:AC3"/>
    <mergeCell ref="AD3:AE3"/>
    <mergeCell ref="AF3:AG3"/>
    <mergeCell ref="AH3:AI3"/>
    <mergeCell ref="AJ3:AK3"/>
    <mergeCell ref="N3:O3"/>
    <mergeCell ref="P3:Q3"/>
    <mergeCell ref="R3:S3"/>
    <mergeCell ref="T3:U3"/>
    <mergeCell ref="V3:W3"/>
    <mergeCell ref="X3:Y3"/>
    <mergeCell ref="R5:S5"/>
    <mergeCell ref="T5:U5"/>
    <mergeCell ref="V5:W5"/>
    <mergeCell ref="X5:Y5"/>
    <mergeCell ref="AB4:AC4"/>
    <mergeCell ref="AD4:AE4"/>
    <mergeCell ref="AF4:AG4"/>
    <mergeCell ref="AH4:AI4"/>
    <mergeCell ref="AJ4:AK4"/>
    <mergeCell ref="AB6:AC6"/>
    <mergeCell ref="AD6:AE6"/>
    <mergeCell ref="AF6:AG6"/>
    <mergeCell ref="AH6:AI6"/>
    <mergeCell ref="AJ6:AK6"/>
    <mergeCell ref="AL6:AM6"/>
    <mergeCell ref="AL5:AM5"/>
    <mergeCell ref="D6:F6"/>
    <mergeCell ref="I6:K6"/>
    <mergeCell ref="N6:O6"/>
    <mergeCell ref="P6:Q6"/>
    <mergeCell ref="R6:S6"/>
    <mergeCell ref="T6:U6"/>
    <mergeCell ref="V6:W6"/>
    <mergeCell ref="X6:Y6"/>
    <mergeCell ref="Z6:AA6"/>
    <mergeCell ref="Z5:AA5"/>
    <mergeCell ref="AB5:AC5"/>
    <mergeCell ref="AD5:AE5"/>
    <mergeCell ref="AF5:AG5"/>
    <mergeCell ref="AH5:AI5"/>
    <mergeCell ref="AJ5:AK5"/>
    <mergeCell ref="N5:O5"/>
    <mergeCell ref="P5:Q5"/>
    <mergeCell ref="T8:U8"/>
    <mergeCell ref="Z7:AA7"/>
    <mergeCell ref="AB7:AC7"/>
    <mergeCell ref="AD7:AE7"/>
    <mergeCell ref="AF7:AG7"/>
    <mergeCell ref="AH7:AI7"/>
    <mergeCell ref="AJ7:AK7"/>
    <mergeCell ref="N7:O7"/>
    <mergeCell ref="P7:Q7"/>
    <mergeCell ref="R7:S7"/>
    <mergeCell ref="T7:U7"/>
    <mergeCell ref="V7:W7"/>
    <mergeCell ref="X7:Y7"/>
    <mergeCell ref="AF9:AG9"/>
    <mergeCell ref="AH9:AI9"/>
    <mergeCell ref="AJ9:AK9"/>
    <mergeCell ref="AH8:AI8"/>
    <mergeCell ref="AJ8:AK8"/>
    <mergeCell ref="D9:F9"/>
    <mergeCell ref="I9:K9"/>
    <mergeCell ref="N9:O9"/>
    <mergeCell ref="P9:Q9"/>
    <mergeCell ref="R9:S9"/>
    <mergeCell ref="T9:U9"/>
    <mergeCell ref="V9:W9"/>
    <mergeCell ref="X9:Y9"/>
    <mergeCell ref="V8:W8"/>
    <mergeCell ref="X8:Y8"/>
    <mergeCell ref="Z8:AA8"/>
    <mergeCell ref="AB8:AC8"/>
    <mergeCell ref="AD8:AE8"/>
    <mergeCell ref="AF8:AG8"/>
    <mergeCell ref="D8:F8"/>
    <mergeCell ref="I8:K8"/>
    <mergeCell ref="N8:O8"/>
    <mergeCell ref="P8:Q8"/>
    <mergeCell ref="R8:S8"/>
    <mergeCell ref="D10:F10"/>
    <mergeCell ref="I10:K10"/>
    <mergeCell ref="N10:O10"/>
    <mergeCell ref="P10:Q10"/>
    <mergeCell ref="R10:S10"/>
    <mergeCell ref="T10:U10"/>
    <mergeCell ref="Z9:AA9"/>
    <mergeCell ref="AB9:AC9"/>
    <mergeCell ref="AD9:AE9"/>
    <mergeCell ref="AH10:AI10"/>
    <mergeCell ref="AJ10:AK10"/>
    <mergeCell ref="AL10:AM10"/>
    <mergeCell ref="I11:K11"/>
    <mergeCell ref="N11:O11"/>
    <mergeCell ref="P11:Q11"/>
    <mergeCell ref="R11:S11"/>
    <mergeCell ref="T11:U11"/>
    <mergeCell ref="V11:W11"/>
    <mergeCell ref="X11:Y11"/>
    <mergeCell ref="V10:W10"/>
    <mergeCell ref="X10:Y10"/>
    <mergeCell ref="Z10:AA10"/>
    <mergeCell ref="AB10:AC10"/>
    <mergeCell ref="AD10:AE10"/>
    <mergeCell ref="AF10:AG10"/>
    <mergeCell ref="Z11:AA11"/>
    <mergeCell ref="AB11:AC11"/>
    <mergeCell ref="AD11:AE11"/>
    <mergeCell ref="AF11:AG11"/>
    <mergeCell ref="AH11:AM11"/>
    <mergeCell ref="I12:K12"/>
    <mergeCell ref="N12:O12"/>
    <mergeCell ref="P12:Q12"/>
    <mergeCell ref="R12:S12"/>
    <mergeCell ref="T12:U12"/>
    <mergeCell ref="AH12:AL12"/>
    <mergeCell ref="I13:K13"/>
    <mergeCell ref="N13:O13"/>
    <mergeCell ref="P13:Q13"/>
    <mergeCell ref="R13:S13"/>
    <mergeCell ref="T13:U13"/>
    <mergeCell ref="V13:W13"/>
    <mergeCell ref="X13:Y13"/>
    <mergeCell ref="Z13:AA13"/>
    <mergeCell ref="AB13:AC13"/>
    <mergeCell ref="V12:W12"/>
    <mergeCell ref="X12:Y12"/>
    <mergeCell ref="Z12:AA12"/>
    <mergeCell ref="AB12:AC12"/>
    <mergeCell ref="AD12:AE12"/>
    <mergeCell ref="AF12:AG12"/>
    <mergeCell ref="AD13:AE13"/>
    <mergeCell ref="AF13:AG13"/>
    <mergeCell ref="AH13:AI13"/>
    <mergeCell ref="AJ13:AK13"/>
    <mergeCell ref="I14:K14"/>
    <mergeCell ref="N14:O14"/>
    <mergeCell ref="P14:Q14"/>
    <mergeCell ref="R14:S14"/>
    <mergeCell ref="T14:U14"/>
    <mergeCell ref="V14:W14"/>
    <mergeCell ref="AJ14:AK14"/>
    <mergeCell ref="H16:M17"/>
    <mergeCell ref="H18:H29"/>
    <mergeCell ref="I18:K18"/>
    <mergeCell ref="L18:M18"/>
    <mergeCell ref="N18:O18"/>
    <mergeCell ref="P18:Q18"/>
    <mergeCell ref="R18:S18"/>
    <mergeCell ref="T18:U18"/>
    <mergeCell ref="V18:W18"/>
    <mergeCell ref="X14:Y14"/>
    <mergeCell ref="Z14:AA14"/>
    <mergeCell ref="AB14:AC14"/>
    <mergeCell ref="AD14:AE14"/>
    <mergeCell ref="AF14:AG14"/>
    <mergeCell ref="AH14:AI14"/>
    <mergeCell ref="AJ18:AK18"/>
    <mergeCell ref="AL18:AM18"/>
    <mergeCell ref="I19:I23"/>
    <mergeCell ref="J19:K19"/>
    <mergeCell ref="L19:M19"/>
    <mergeCell ref="N19:O19"/>
    <mergeCell ref="P19:Q19"/>
    <mergeCell ref="R19:S19"/>
    <mergeCell ref="T19:U19"/>
    <mergeCell ref="V19:W19"/>
    <mergeCell ref="X18:Y18"/>
    <mergeCell ref="Z18:AA18"/>
    <mergeCell ref="AB18:AC18"/>
    <mergeCell ref="AD18:AE18"/>
    <mergeCell ref="AF18:AG18"/>
    <mergeCell ref="AH18:AI18"/>
    <mergeCell ref="AJ19:AK19"/>
    <mergeCell ref="AL19:AM19"/>
    <mergeCell ref="C20:D20"/>
    <mergeCell ref="J20:K20"/>
    <mergeCell ref="L20:M20"/>
    <mergeCell ref="N20:O20"/>
    <mergeCell ref="P20:Q20"/>
    <mergeCell ref="R20:S20"/>
    <mergeCell ref="T20:U20"/>
    <mergeCell ref="V20:W20"/>
    <mergeCell ref="X19:Y19"/>
    <mergeCell ref="Z19:AA19"/>
    <mergeCell ref="AB19:AC19"/>
    <mergeCell ref="AD19:AE19"/>
    <mergeCell ref="AF19:AG19"/>
    <mergeCell ref="AH19:AI19"/>
    <mergeCell ref="AJ20:AK20"/>
    <mergeCell ref="AL20:AM20"/>
    <mergeCell ref="J21:K21"/>
    <mergeCell ref="L21:M21"/>
    <mergeCell ref="N21:O21"/>
    <mergeCell ref="P21:Q21"/>
    <mergeCell ref="R21:S21"/>
    <mergeCell ref="T21:U21"/>
    <mergeCell ref="V21:W21"/>
    <mergeCell ref="X21:Y21"/>
    <mergeCell ref="X20:Y20"/>
    <mergeCell ref="Z20:AA20"/>
    <mergeCell ref="AB20:AC20"/>
    <mergeCell ref="AD20:AE20"/>
    <mergeCell ref="AF20:AG20"/>
    <mergeCell ref="AH20:AI20"/>
    <mergeCell ref="AL21:AM21"/>
    <mergeCell ref="A22:B22"/>
    <mergeCell ref="J22:K22"/>
    <mergeCell ref="L22:M22"/>
    <mergeCell ref="N22:O22"/>
    <mergeCell ref="P22:Q22"/>
    <mergeCell ref="R22:S22"/>
    <mergeCell ref="T22:U22"/>
    <mergeCell ref="V22:W22"/>
    <mergeCell ref="X22:Y22"/>
    <mergeCell ref="Z21:AA21"/>
    <mergeCell ref="AB21:AC21"/>
    <mergeCell ref="AD21:AE21"/>
    <mergeCell ref="AF21:AG21"/>
    <mergeCell ref="AH21:AI21"/>
    <mergeCell ref="AJ21:AK21"/>
    <mergeCell ref="AL22:AM22"/>
    <mergeCell ref="A23:A40"/>
    <mergeCell ref="J23:K23"/>
    <mergeCell ref="L23:M23"/>
    <mergeCell ref="N23:O23"/>
    <mergeCell ref="P23:Q23"/>
    <mergeCell ref="R23:S23"/>
    <mergeCell ref="T23:U23"/>
    <mergeCell ref="V23:W23"/>
    <mergeCell ref="X23:Y23"/>
    <mergeCell ref="Z22:AA22"/>
    <mergeCell ref="AB22:AC22"/>
    <mergeCell ref="AD22:AE22"/>
    <mergeCell ref="AF22:AG22"/>
    <mergeCell ref="AH22:AI22"/>
    <mergeCell ref="AJ22:AK22"/>
    <mergeCell ref="AL23:AM23"/>
    <mergeCell ref="I24:I28"/>
    <mergeCell ref="J24:K24"/>
    <mergeCell ref="L24:M24"/>
    <mergeCell ref="N24:O24"/>
    <mergeCell ref="P24:Q24"/>
    <mergeCell ref="R24:S24"/>
    <mergeCell ref="T24:U24"/>
    <mergeCell ref="V24:W24"/>
    <mergeCell ref="X24:Y24"/>
    <mergeCell ref="Z23:AA23"/>
    <mergeCell ref="AB23:AC23"/>
    <mergeCell ref="AD23:AE23"/>
    <mergeCell ref="AF23:AG23"/>
    <mergeCell ref="AH23:AI23"/>
    <mergeCell ref="AJ23:AK23"/>
    <mergeCell ref="AB25:AC25"/>
    <mergeCell ref="AD25:AE25"/>
    <mergeCell ref="AF25:AG25"/>
    <mergeCell ref="AH25:AI25"/>
    <mergeCell ref="AJ25:AK25"/>
    <mergeCell ref="AL25:AM25"/>
    <mergeCell ref="AL24:AM24"/>
    <mergeCell ref="J25:K25"/>
    <mergeCell ref="L25:M25"/>
    <mergeCell ref="N25:O25"/>
    <mergeCell ref="P25:Q25"/>
    <mergeCell ref="R25:S25"/>
    <mergeCell ref="T25:U25"/>
    <mergeCell ref="V25:W25"/>
    <mergeCell ref="X25:Y25"/>
    <mergeCell ref="Z25:AA25"/>
    <mergeCell ref="Z24:AA24"/>
    <mergeCell ref="AB24:AC24"/>
    <mergeCell ref="AD24:AE24"/>
    <mergeCell ref="AF24:AG24"/>
    <mergeCell ref="AH24:AI24"/>
    <mergeCell ref="AJ24:AK24"/>
    <mergeCell ref="AH26:AI26"/>
    <mergeCell ref="AJ26:AK26"/>
    <mergeCell ref="AL26:AM26"/>
    <mergeCell ref="J27:K27"/>
    <mergeCell ref="L27:M27"/>
    <mergeCell ref="N27:O27"/>
    <mergeCell ref="P27:Q27"/>
    <mergeCell ref="R27:S27"/>
    <mergeCell ref="T27:U27"/>
    <mergeCell ref="V27:W27"/>
    <mergeCell ref="V26:W26"/>
    <mergeCell ref="X26:Y26"/>
    <mergeCell ref="Z26:AA26"/>
    <mergeCell ref="AB26:AC26"/>
    <mergeCell ref="AD26:AE26"/>
    <mergeCell ref="AF26:AG26"/>
    <mergeCell ref="J26:K26"/>
    <mergeCell ref="L26:M26"/>
    <mergeCell ref="N26:O26"/>
    <mergeCell ref="P26:Q26"/>
    <mergeCell ref="R26:S26"/>
    <mergeCell ref="T26:U26"/>
    <mergeCell ref="AJ27:AK27"/>
    <mergeCell ref="AL27:AM27"/>
    <mergeCell ref="J28:K28"/>
    <mergeCell ref="L28:M28"/>
    <mergeCell ref="N28:O28"/>
    <mergeCell ref="P28:Q28"/>
    <mergeCell ref="R28:S28"/>
    <mergeCell ref="T28:U28"/>
    <mergeCell ref="V28:W28"/>
    <mergeCell ref="X28:Y28"/>
    <mergeCell ref="X27:Y27"/>
    <mergeCell ref="Z27:AA27"/>
    <mergeCell ref="AB27:AC27"/>
    <mergeCell ref="AD27:AE27"/>
    <mergeCell ref="AF27:AG27"/>
    <mergeCell ref="AH27:AI27"/>
    <mergeCell ref="AB29:AC29"/>
    <mergeCell ref="AD29:AE29"/>
    <mergeCell ref="AF29:AG29"/>
    <mergeCell ref="AH29:AI29"/>
    <mergeCell ref="AJ29:AK29"/>
    <mergeCell ref="AL29:AM29"/>
    <mergeCell ref="AL28:AM28"/>
    <mergeCell ref="I29:K29"/>
    <mergeCell ref="L29:M29"/>
    <mergeCell ref="N29:O29"/>
    <mergeCell ref="P29:Q29"/>
    <mergeCell ref="R29:S29"/>
    <mergeCell ref="T29:U29"/>
    <mergeCell ref="V29:W29"/>
    <mergeCell ref="X29:Y29"/>
    <mergeCell ref="Z29:AA29"/>
    <mergeCell ref="Z28:AA28"/>
    <mergeCell ref="AB28:AC28"/>
    <mergeCell ref="AD28:AE28"/>
    <mergeCell ref="AF28:AG28"/>
    <mergeCell ref="AH28:AI28"/>
    <mergeCell ref="AJ28:AK28"/>
    <mergeCell ref="A56:B56"/>
    <mergeCell ref="A57:B57"/>
    <mergeCell ref="C57:D57"/>
    <mergeCell ref="A59:B59"/>
    <mergeCell ref="C59:D59"/>
    <mergeCell ref="A41:B41"/>
    <mergeCell ref="A42:B42"/>
    <mergeCell ref="A43:A50"/>
    <mergeCell ref="F47:F50"/>
    <mergeCell ref="A51:B51"/>
    <mergeCell ref="A52:A55"/>
  </mergeCells>
  <phoneticPr fontId="2"/>
  <pageMargins left="0.39370078740157483" right="0.39370078740157483" top="0.39370078740157483" bottom="0.39370078740157483" header="0.51181102362204722" footer="0.51181102362204722"/>
  <headerFooter alignWithMargins="0"/>
  <colBreaks count="1" manualBreakCount="1">
    <brk id="6"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view="pageBreakPreview" zoomScaleNormal="100" zoomScaleSheetLayoutView="100" workbookViewId="0">
      <selection activeCell="U12" sqref="U12"/>
    </sheetView>
  </sheetViews>
  <sheetFormatPr defaultRowHeight="12.75" x14ac:dyDescent="0.2"/>
  <cols>
    <col min="1" max="1" width="5" customWidth="1"/>
    <col min="2" max="2" width="2.5" customWidth="1"/>
    <col min="5" max="5" width="6.83203125" customWidth="1"/>
    <col min="6" max="6" width="1" customWidth="1"/>
    <col min="12" max="12" width="9.33203125" customWidth="1"/>
    <col min="13" max="13" width="2.5" customWidth="1"/>
    <col min="14" max="14" width="5" customWidth="1"/>
  </cols>
  <sheetData>
    <row r="1" spans="2:13" ht="23.25" customHeight="1" x14ac:dyDescent="0.2"/>
    <row r="2" spans="2:13" ht="27.75" customHeight="1" x14ac:dyDescent="0.2"/>
    <row r="3" spans="2:13" ht="19.5" customHeight="1" x14ac:dyDescent="0.2">
      <c r="C3" s="666" t="s">
        <v>232</v>
      </c>
      <c r="D3" s="666"/>
      <c r="E3" s="666"/>
      <c r="F3" s="666"/>
      <c r="G3" s="666"/>
      <c r="H3" s="666"/>
      <c r="I3" s="666"/>
      <c r="J3" s="666"/>
      <c r="K3" s="666"/>
      <c r="L3" s="666"/>
      <c r="M3" s="259"/>
    </row>
    <row r="4" spans="2:13" ht="18" customHeight="1" x14ac:dyDescent="0.2"/>
    <row r="5" spans="2:13" ht="18" customHeight="1" x14ac:dyDescent="0.2"/>
    <row r="6" spans="2:13" ht="16.5" customHeight="1" x14ac:dyDescent="0.2">
      <c r="B6" s="260"/>
      <c r="C6" s="667" t="s">
        <v>233</v>
      </c>
      <c r="D6" s="667"/>
      <c r="E6" s="667"/>
      <c r="F6" s="667"/>
      <c r="G6" s="667"/>
      <c r="H6" s="667"/>
      <c r="I6" s="667"/>
      <c r="J6" s="667"/>
      <c r="K6" s="667"/>
      <c r="L6" s="667"/>
      <c r="M6" s="261"/>
    </row>
    <row r="7" spans="2:13" ht="16.5" customHeight="1" x14ac:dyDescent="0.2">
      <c r="B7" s="262"/>
      <c r="C7" s="668"/>
      <c r="D7" s="668"/>
      <c r="E7" s="668"/>
      <c r="F7" s="668"/>
      <c r="G7" s="668"/>
      <c r="H7" s="668"/>
      <c r="I7" s="668"/>
      <c r="J7" s="668"/>
      <c r="K7" s="668"/>
      <c r="L7" s="668"/>
      <c r="M7" s="263"/>
    </row>
    <row r="8" spans="2:13" ht="18" customHeight="1" x14ac:dyDescent="0.2"/>
    <row r="9" spans="2:13" ht="18" customHeight="1" x14ac:dyDescent="0.2"/>
    <row r="10" spans="2:13" x14ac:dyDescent="0.2">
      <c r="B10" s="260"/>
      <c r="C10" s="264"/>
      <c r="D10" s="264"/>
      <c r="E10" s="264"/>
      <c r="F10" s="264"/>
      <c r="G10" s="264"/>
      <c r="H10" s="264"/>
      <c r="I10" s="264"/>
      <c r="J10" s="264"/>
      <c r="K10" s="264"/>
      <c r="L10" s="264"/>
      <c r="M10" s="265"/>
    </row>
    <row r="11" spans="2:13" ht="19.5" customHeight="1" x14ac:dyDescent="0.2">
      <c r="B11" s="269"/>
      <c r="C11" s="670" t="s">
        <v>234</v>
      </c>
      <c r="D11" s="670"/>
      <c r="E11" s="670"/>
      <c r="F11" s="670"/>
      <c r="G11" s="670"/>
      <c r="H11" s="670"/>
      <c r="I11" s="670"/>
      <c r="J11" s="670"/>
      <c r="K11" s="670"/>
      <c r="L11" s="670"/>
      <c r="M11" s="268"/>
    </row>
    <row r="12" spans="2:13" ht="19.5" customHeight="1" x14ac:dyDescent="0.2">
      <c r="B12" s="269"/>
      <c r="C12" s="665" t="s">
        <v>252</v>
      </c>
      <c r="D12" s="665"/>
      <c r="E12" s="665"/>
      <c r="F12" s="665"/>
      <c r="G12" s="665"/>
      <c r="H12" s="665"/>
      <c r="I12" s="665"/>
      <c r="J12" s="665"/>
      <c r="K12" s="665"/>
      <c r="L12" s="665"/>
      <c r="M12" s="268"/>
    </row>
    <row r="13" spans="2:13" ht="19.5" customHeight="1" x14ac:dyDescent="0.2">
      <c r="B13" s="269"/>
      <c r="C13" s="665" t="s">
        <v>253</v>
      </c>
      <c r="D13" s="665"/>
      <c r="E13" s="665"/>
      <c r="F13" s="665"/>
      <c r="G13" s="665"/>
      <c r="H13" s="665"/>
      <c r="I13" s="665"/>
      <c r="J13" s="665"/>
      <c r="K13" s="665"/>
      <c r="L13" s="665"/>
      <c r="M13" s="268"/>
    </row>
    <row r="14" spans="2:13" ht="19.5" customHeight="1" x14ac:dyDescent="0.2">
      <c r="B14" s="269"/>
      <c r="C14" s="665" t="s">
        <v>254</v>
      </c>
      <c r="D14" s="665"/>
      <c r="E14" s="665"/>
      <c r="F14" s="665"/>
      <c r="G14" s="665"/>
      <c r="H14" s="665"/>
      <c r="I14" s="665"/>
      <c r="J14" s="665"/>
      <c r="K14" s="665"/>
      <c r="L14" s="665"/>
      <c r="M14" s="268"/>
    </row>
    <row r="15" spans="2:13" ht="19.5" customHeight="1" x14ac:dyDescent="0.2">
      <c r="B15" s="269"/>
      <c r="C15" s="665" t="s">
        <v>255</v>
      </c>
      <c r="D15" s="665"/>
      <c r="E15" s="665"/>
      <c r="F15" s="665"/>
      <c r="G15" s="665"/>
      <c r="H15" s="665"/>
      <c r="I15" s="665"/>
      <c r="J15" s="665"/>
      <c r="K15" s="665"/>
      <c r="L15" s="665"/>
      <c r="M15" s="268"/>
    </row>
    <row r="16" spans="2:13" ht="19.5" customHeight="1" x14ac:dyDescent="0.2">
      <c r="B16" s="269"/>
      <c r="C16" s="665" t="s">
        <v>256</v>
      </c>
      <c r="D16" s="665"/>
      <c r="E16" s="665"/>
      <c r="F16" s="665"/>
      <c r="G16" s="665"/>
      <c r="H16" s="665"/>
      <c r="I16" s="665"/>
      <c r="J16" s="665"/>
      <c r="K16" s="665"/>
      <c r="L16" s="665"/>
      <c r="M16" s="268"/>
    </row>
    <row r="17" spans="2:13" ht="19.5" customHeight="1" x14ac:dyDescent="0.2">
      <c r="B17" s="269"/>
      <c r="C17" s="665" t="s">
        <v>257</v>
      </c>
      <c r="D17" s="665"/>
      <c r="E17" s="665"/>
      <c r="F17" s="665"/>
      <c r="G17" s="665"/>
      <c r="H17" s="665"/>
      <c r="I17" s="665"/>
      <c r="J17" s="665"/>
      <c r="K17" s="665"/>
      <c r="L17" s="665"/>
      <c r="M17" s="268"/>
    </row>
    <row r="18" spans="2:13" ht="19.5" customHeight="1" x14ac:dyDescent="0.2">
      <c r="B18" s="269"/>
      <c r="C18" s="665" t="s">
        <v>258</v>
      </c>
      <c r="D18" s="665"/>
      <c r="E18" s="665"/>
      <c r="F18" s="665"/>
      <c r="G18" s="665"/>
      <c r="H18" s="665"/>
      <c r="I18" s="665"/>
      <c r="J18" s="665"/>
      <c r="K18" s="665"/>
      <c r="L18" s="665"/>
      <c r="M18" s="268"/>
    </row>
    <row r="19" spans="2:13" x14ac:dyDescent="0.2">
      <c r="B19" s="269"/>
      <c r="C19" s="266"/>
      <c r="D19" s="266"/>
      <c r="E19" s="266"/>
      <c r="F19" s="266"/>
      <c r="G19" s="266"/>
      <c r="H19" s="266"/>
      <c r="I19" s="266"/>
      <c r="J19" s="266"/>
      <c r="K19" s="266"/>
      <c r="L19" s="266"/>
      <c r="M19" s="268"/>
    </row>
    <row r="20" spans="2:13" x14ac:dyDescent="0.2">
      <c r="B20" s="269"/>
      <c r="C20" s="266"/>
      <c r="D20" s="266"/>
      <c r="E20" s="266"/>
      <c r="F20" s="266"/>
      <c r="G20" s="266"/>
      <c r="H20" s="266"/>
      <c r="I20" s="266"/>
      <c r="J20" s="266"/>
      <c r="K20" s="266"/>
      <c r="L20" s="266"/>
      <c r="M20" s="268"/>
    </row>
    <row r="21" spans="2:13" ht="3.75" customHeight="1" x14ac:dyDescent="0.2">
      <c r="B21" s="269"/>
      <c r="C21" s="260"/>
      <c r="D21" s="264"/>
      <c r="E21" s="264"/>
      <c r="F21" s="260"/>
      <c r="G21" s="264"/>
      <c r="H21" s="264"/>
      <c r="I21" s="264"/>
      <c r="J21" s="264"/>
      <c r="K21" s="264"/>
      <c r="L21" s="265"/>
      <c r="M21" s="268"/>
    </row>
    <row r="22" spans="2:13" ht="18.75" customHeight="1" x14ac:dyDescent="0.2">
      <c r="B22" s="269"/>
      <c r="C22" s="669" t="s">
        <v>251</v>
      </c>
      <c r="D22" s="670"/>
      <c r="E22" s="671"/>
      <c r="F22" s="269"/>
      <c r="G22" s="279" t="s">
        <v>235</v>
      </c>
      <c r="H22" s="266"/>
      <c r="I22" s="266"/>
      <c r="J22" s="266"/>
      <c r="K22" s="266"/>
      <c r="L22" s="268"/>
      <c r="M22" s="268"/>
    </row>
    <row r="23" spans="2:13" ht="18.75" customHeight="1" x14ac:dyDescent="0.2">
      <c r="B23" s="269"/>
      <c r="C23" s="269"/>
      <c r="D23" s="266"/>
      <c r="E23" s="266"/>
      <c r="F23" s="269"/>
      <c r="G23" s="279" t="s">
        <v>236</v>
      </c>
      <c r="H23" s="266"/>
      <c r="I23" s="266"/>
      <c r="J23" s="266"/>
      <c r="K23" s="266"/>
      <c r="L23" s="268"/>
      <c r="M23" s="268"/>
    </row>
    <row r="24" spans="2:13" ht="18.75" customHeight="1" x14ac:dyDescent="0.2">
      <c r="B24" s="269"/>
      <c r="C24" s="269"/>
      <c r="D24" s="266"/>
      <c r="E24" s="266"/>
      <c r="F24" s="269"/>
      <c r="G24" s="279" t="s">
        <v>237</v>
      </c>
      <c r="H24" s="266"/>
      <c r="I24" s="266"/>
      <c r="J24" s="266"/>
      <c r="K24" s="266"/>
      <c r="L24" s="268"/>
      <c r="M24" s="268"/>
    </row>
    <row r="25" spans="2:13" ht="3.75" customHeight="1" x14ac:dyDescent="0.2">
      <c r="B25" s="269"/>
      <c r="C25" s="269"/>
      <c r="D25" s="266"/>
      <c r="E25" s="266"/>
      <c r="F25" s="262"/>
      <c r="G25" s="270"/>
      <c r="H25" s="270"/>
      <c r="I25" s="270"/>
      <c r="J25" s="270"/>
      <c r="K25" s="270"/>
      <c r="L25" s="271"/>
      <c r="M25" s="268"/>
    </row>
    <row r="26" spans="2:13" ht="3.75" customHeight="1" x14ac:dyDescent="0.2">
      <c r="B26" s="269"/>
      <c r="C26" s="260"/>
      <c r="D26" s="264"/>
      <c r="E26" s="264"/>
      <c r="F26" s="260"/>
      <c r="G26" s="264"/>
      <c r="H26" s="264"/>
      <c r="I26" s="264"/>
      <c r="J26" s="264"/>
      <c r="K26" s="264"/>
      <c r="L26" s="265"/>
      <c r="M26" s="268"/>
    </row>
    <row r="27" spans="2:13" ht="18.75" customHeight="1" x14ac:dyDescent="0.2">
      <c r="B27" s="269"/>
      <c r="C27" s="669" t="s">
        <v>238</v>
      </c>
      <c r="D27" s="670"/>
      <c r="E27" s="671"/>
      <c r="F27" s="269"/>
      <c r="G27" s="279" t="s">
        <v>239</v>
      </c>
      <c r="H27" s="266"/>
      <c r="I27" s="266"/>
      <c r="J27" s="266"/>
      <c r="K27" s="266"/>
      <c r="L27" s="268"/>
      <c r="M27" s="268"/>
    </row>
    <row r="28" spans="2:13" ht="18.75" customHeight="1" x14ac:dyDescent="0.2">
      <c r="B28" s="269"/>
      <c r="C28" s="269"/>
      <c r="D28" s="266"/>
      <c r="E28" s="266"/>
      <c r="F28" s="269"/>
      <c r="G28" s="279" t="s">
        <v>240</v>
      </c>
      <c r="H28" s="266"/>
      <c r="I28" s="266"/>
      <c r="J28" s="266"/>
      <c r="K28" s="266"/>
      <c r="L28" s="268"/>
      <c r="M28" s="268"/>
    </row>
    <row r="29" spans="2:13" ht="18.75" customHeight="1" x14ac:dyDescent="0.2">
      <c r="B29" s="269"/>
      <c r="C29" s="269"/>
      <c r="D29" s="266"/>
      <c r="E29" s="266"/>
      <c r="F29" s="269"/>
      <c r="G29" s="279" t="s">
        <v>241</v>
      </c>
      <c r="H29" s="266"/>
      <c r="I29" s="266"/>
      <c r="J29" s="266"/>
      <c r="K29" s="266"/>
      <c r="L29" s="268"/>
      <c r="M29" s="268"/>
    </row>
    <row r="30" spans="2:13" ht="18.75" customHeight="1" x14ac:dyDescent="0.2">
      <c r="B30" s="269"/>
      <c r="C30" s="269"/>
      <c r="D30" s="266"/>
      <c r="E30" s="266"/>
      <c r="F30" s="269"/>
      <c r="G30" s="279" t="s">
        <v>242</v>
      </c>
      <c r="H30" s="266"/>
      <c r="I30" s="266"/>
      <c r="J30" s="266"/>
      <c r="K30" s="266"/>
      <c r="L30" s="268"/>
      <c r="M30" s="268"/>
    </row>
    <row r="31" spans="2:13" ht="18.75" customHeight="1" x14ac:dyDescent="0.2">
      <c r="B31" s="269"/>
      <c r="C31" s="269"/>
      <c r="D31" s="266"/>
      <c r="E31" s="266"/>
      <c r="F31" s="269"/>
      <c r="G31" s="279" t="s">
        <v>243</v>
      </c>
      <c r="H31" s="266"/>
      <c r="I31" s="266"/>
      <c r="J31" s="266"/>
      <c r="K31" s="266"/>
      <c r="L31" s="268"/>
      <c r="M31" s="268"/>
    </row>
    <row r="32" spans="2:13" ht="3" customHeight="1" x14ac:dyDescent="0.2">
      <c r="B32" s="269"/>
      <c r="C32" s="262"/>
      <c r="D32" s="270"/>
      <c r="E32" s="270"/>
      <c r="F32" s="262"/>
      <c r="G32" s="270"/>
      <c r="H32" s="270"/>
      <c r="I32" s="270"/>
      <c r="J32" s="270"/>
      <c r="K32" s="270"/>
      <c r="L32" s="271"/>
      <c r="M32" s="268"/>
    </row>
    <row r="33" spans="2:13" x14ac:dyDescent="0.2">
      <c r="B33" s="269"/>
      <c r="C33" s="266"/>
      <c r="D33" s="266"/>
      <c r="E33" s="266"/>
      <c r="F33" s="266"/>
      <c r="G33" s="266"/>
      <c r="H33" s="266"/>
      <c r="I33" s="266"/>
      <c r="J33" s="266"/>
      <c r="K33" s="266"/>
      <c r="L33" s="266"/>
      <c r="M33" s="268"/>
    </row>
    <row r="34" spans="2:13" x14ac:dyDescent="0.2">
      <c r="B34" s="269"/>
      <c r="C34" s="266"/>
      <c r="D34" s="266"/>
      <c r="E34" s="266"/>
      <c r="F34" s="266"/>
      <c r="G34" s="266"/>
      <c r="H34" s="266"/>
      <c r="I34" s="266"/>
      <c r="J34" s="266"/>
      <c r="K34" s="266"/>
      <c r="L34" s="266"/>
      <c r="M34" s="268"/>
    </row>
    <row r="35" spans="2:13" ht="18" customHeight="1" x14ac:dyDescent="0.2">
      <c r="B35" s="269"/>
      <c r="C35" s="272" t="s">
        <v>244</v>
      </c>
      <c r="D35" s="273"/>
      <c r="E35" s="273"/>
      <c r="F35" s="273"/>
      <c r="G35" s="273"/>
      <c r="H35" s="273"/>
      <c r="I35" s="273"/>
      <c r="J35" s="273"/>
      <c r="K35" s="273"/>
      <c r="L35" s="274"/>
      <c r="M35" s="268"/>
    </row>
    <row r="36" spans="2:13" ht="18.75" customHeight="1" x14ac:dyDescent="0.2">
      <c r="B36" s="269"/>
      <c r="C36" s="275" t="s">
        <v>245</v>
      </c>
      <c r="D36" s="264"/>
      <c r="E36" s="264"/>
      <c r="F36" s="264"/>
      <c r="G36" s="264"/>
      <c r="H36" s="264"/>
      <c r="I36" s="264"/>
      <c r="J36" s="264"/>
      <c r="K36" s="264"/>
      <c r="L36" s="265"/>
      <c r="M36" s="268"/>
    </row>
    <row r="37" spans="2:13" x14ac:dyDescent="0.2">
      <c r="B37" s="269"/>
      <c r="C37" s="269"/>
      <c r="D37" s="266"/>
      <c r="E37" s="266"/>
      <c r="F37" s="266"/>
      <c r="G37" s="266"/>
      <c r="H37" s="266"/>
      <c r="I37" s="266"/>
      <c r="J37" s="266"/>
      <c r="K37" s="266"/>
      <c r="L37" s="268"/>
      <c r="M37" s="268"/>
    </row>
    <row r="38" spans="2:13" x14ac:dyDescent="0.2">
      <c r="B38" s="269"/>
      <c r="C38" s="269"/>
      <c r="D38" s="266"/>
      <c r="E38" s="266"/>
      <c r="F38" s="266"/>
      <c r="G38" s="266"/>
      <c r="H38" s="266"/>
      <c r="I38" s="266"/>
      <c r="J38" s="266"/>
      <c r="K38" s="266"/>
      <c r="L38" s="268"/>
      <c r="M38" s="268"/>
    </row>
    <row r="39" spans="2:13" x14ac:dyDescent="0.2">
      <c r="B39" s="269"/>
      <c r="C39" s="269"/>
      <c r="D39" s="266"/>
      <c r="E39" s="266"/>
      <c r="F39" s="266"/>
      <c r="G39" s="266"/>
      <c r="H39" s="266"/>
      <c r="I39" s="266"/>
      <c r="J39" s="266"/>
      <c r="K39" s="266"/>
      <c r="L39" s="268"/>
      <c r="M39" s="268"/>
    </row>
    <row r="40" spans="2:13" x14ac:dyDescent="0.2">
      <c r="B40" s="269"/>
      <c r="C40" s="269"/>
      <c r="D40" s="266"/>
      <c r="E40" s="266"/>
      <c r="F40" s="266"/>
      <c r="G40" s="266"/>
      <c r="H40" s="266"/>
      <c r="I40" s="267"/>
      <c r="J40" s="267" t="s">
        <v>248</v>
      </c>
      <c r="K40" s="267" t="s">
        <v>247</v>
      </c>
      <c r="L40" s="277" t="s">
        <v>249</v>
      </c>
      <c r="M40" s="268"/>
    </row>
    <row r="41" spans="2:13" x14ac:dyDescent="0.2">
      <c r="B41" s="269"/>
      <c r="C41" s="269"/>
      <c r="D41" s="266"/>
      <c r="E41" s="266"/>
      <c r="F41" s="266"/>
      <c r="G41" s="266"/>
      <c r="H41" s="266"/>
      <c r="I41" s="266"/>
      <c r="J41" s="266"/>
      <c r="K41" s="266"/>
      <c r="L41" s="268"/>
      <c r="M41" s="268"/>
    </row>
    <row r="42" spans="2:13" ht="18.75" customHeight="1" x14ac:dyDescent="0.2">
      <c r="B42" s="269"/>
      <c r="C42" s="278" t="s">
        <v>250</v>
      </c>
      <c r="D42" s="266"/>
      <c r="E42" s="266"/>
      <c r="F42" s="266"/>
      <c r="G42" s="266"/>
      <c r="H42" s="266"/>
      <c r="I42" s="266"/>
      <c r="J42" s="266"/>
      <c r="K42" s="276" t="s">
        <v>246</v>
      </c>
      <c r="L42" s="268"/>
      <c r="M42" s="268"/>
    </row>
    <row r="43" spans="2:13" x14ac:dyDescent="0.2">
      <c r="B43" s="269"/>
      <c r="C43" s="262"/>
      <c r="D43" s="270"/>
      <c r="E43" s="270"/>
      <c r="F43" s="270"/>
      <c r="G43" s="270"/>
      <c r="H43" s="270"/>
      <c r="I43" s="270"/>
      <c r="J43" s="270"/>
      <c r="K43" s="270"/>
      <c r="L43" s="271"/>
      <c r="M43" s="268"/>
    </row>
    <row r="44" spans="2:13" ht="26.25" customHeight="1" x14ac:dyDescent="0.2">
      <c r="B44" s="262"/>
      <c r="C44" s="270"/>
      <c r="D44" s="270"/>
      <c r="E44" s="270"/>
      <c r="F44" s="270"/>
      <c r="G44" s="270"/>
      <c r="H44" s="270"/>
      <c r="I44" s="270"/>
      <c r="J44" s="270"/>
      <c r="K44" s="270"/>
      <c r="L44" s="270"/>
      <c r="M44" s="271"/>
    </row>
  </sheetData>
  <mergeCells count="12">
    <mergeCell ref="C22:E22"/>
    <mergeCell ref="C27:E27"/>
    <mergeCell ref="C11:L11"/>
    <mergeCell ref="C12:L12"/>
    <mergeCell ref="C13:L13"/>
    <mergeCell ref="C14:L14"/>
    <mergeCell ref="C15:L15"/>
    <mergeCell ref="C16:L16"/>
    <mergeCell ref="C17:L17"/>
    <mergeCell ref="C18:L18"/>
    <mergeCell ref="C3:L3"/>
    <mergeCell ref="C6:L7"/>
  </mergeCells>
  <phoneticPr fontId="2"/>
  <printOptions horizontalCentere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チェックシート【繁殖牛】</vt:lpstr>
      <vt:lpstr>申請書</vt:lpstr>
      <vt:lpstr>肉用牛繁殖経営（現状）</vt:lpstr>
      <vt:lpstr>肉用牛繁殖経営（目標）</vt:lpstr>
      <vt:lpstr>個人情報</vt:lpstr>
      <vt:lpstr>チェックシート【繁殖牛】!Print_Area</vt:lpstr>
      <vt:lpstr>個人情報!Print_Area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林子</dc:creator>
  <cp:lastModifiedBy>平良　林子</cp:lastModifiedBy>
  <cp:lastPrinted>2020-12-02T02:14:39Z</cp:lastPrinted>
  <dcterms:created xsi:type="dcterms:W3CDTF">2020-12-02T01:27:12Z</dcterms:created>
  <dcterms:modified xsi:type="dcterms:W3CDTF">2020-12-02T04:31:15Z</dcterms:modified>
</cp:coreProperties>
</file>