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予算・経理関係(業務係)\公営企業関係資料\公営企業関係（H31）\⑮R2.1.14 公営企業に係る経営比較分析表の分析等について\②提出資料\"/>
    </mc:Choice>
  </mc:AlternateContent>
  <workbookProtection workbookAlgorithmName="SHA-512" workbookHashValue="o2RV41pZFZZVUSu80bKFmGhWOgp6CtYW5OiVVQkWcbFSanlHqSjsC46xKd1NI9IRxa+JpZ+sUgwpv9EhHBMx5w==" workbookSaltValue="XLj7lfCXLnRTX1/y64si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<sst xmlns="http://schemas.openxmlformats.org/spreadsheetml/2006/main" count="228" uniqueCount="115">
  <si>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</si>
  <si>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</si>
  <si>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</si>
  <si>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</si>
  <si>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</si>
  <si>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</si>
  <si>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</si>
  <si>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</si>
  <si>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</si>
  <si>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</si>
  <si>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</si>
  <si>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</si>
  <si>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</si>
  <si>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</si>
  <si>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</si>
  <si>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</si>
  <si>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</si>
  <si>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</si>
  <si>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</si>
  <si>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</si>
  <si>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</si>
  <si>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</si>
  <si>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</si>
  <si>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</si>
  <si>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</si>
  <si>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</si>
  <si>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</si>
  <si>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</si>
  <si>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</si>
  <si>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</si>
  <si>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</si>
  <si>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</si>
  <si>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</si>
  <si>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</si>
  <si>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</si>
  <si>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</si>
  <si>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</si>
  <si>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</si>
  <si>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</si>
  <si>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</si>
  <si>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</si>
  <si>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</si>
  <si>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</si>
  <si>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</si>
  <si>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</si>
  <si>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</si>
  <si>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</si>
  <si>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</si>
  <si>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</si>
  <si>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</si>
  <si>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</si>
  <si>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</si>
  <si>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</si>
  <si>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</si>
  <si>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</si>
  <si>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</si>
  <si>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</si>
  <si>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</si>
  <si>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</si>
  <si>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</si>
  <si>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</si>
  <si>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</si>
  <si>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</si>
  <si>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</si>
  <si>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</si>
  <si>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</si>
  <si>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</si>
  <si>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</si>
  <si>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</si>
  <si>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</si>
  <si>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</si>
  <si>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</si>
  <si>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</si>
  <si>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</si>
  <si>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</si>
  <si>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</si>
  <si>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</si>
  <si>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</si>
  <si>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</si>
  <si>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</si>
  <si>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</si>
  <si>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</si>
  <si>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</si>
  <si>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</si>
  <si>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</si>
  <si>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</si>
  <si>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</si>
  <si>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</si>
  <si>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</si>
  <si>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</si>
  <si>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</si>
  <si>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</si>
  <si>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</si>
  <si>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</si>
  <si>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</si>
  <si>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</si>
  <si>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</si>
  <si>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</si>
  <si>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</si>
  <si>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</si>
  <si>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</si>
  <si>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</si>
  <si>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</si>
  <si>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</si>
  <si>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</si>
  <si>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</si>
  <si>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</si>
  <si>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</si>
  <si>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</si>
  <si>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</si>
  <si>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</si>
  <si>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</si>
  <si>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老朽化した施設については、修繕箇所が増え修繕費やその他維持管理費が年々増加傾向にある。
　今後は、終末処理場の統廃合などを検討し、維持管理費の抑制に努める。</t>
    <rPh sb="1" eb="4">
      <t>ロウキュウカ</t>
    </rPh>
    <rPh sb="6" eb="8">
      <t>シセツ</t>
    </rPh>
    <rPh sb="14" eb="16">
      <t>シュウゼン</t>
    </rPh>
    <rPh sb="16" eb="18">
      <t>カショ</t>
    </rPh>
    <rPh sb="19" eb="20">
      <t>フ</t>
    </rPh>
    <rPh sb="21" eb="24">
      <t>シュウゼンヒ</t>
    </rPh>
    <rPh sb="27" eb="28">
      <t>タ</t>
    </rPh>
    <rPh sb="28" eb="30">
      <t>イジ</t>
    </rPh>
    <rPh sb="30" eb="33">
      <t>カンリヒ</t>
    </rPh>
    <rPh sb="34" eb="36">
      <t>ネンネン</t>
    </rPh>
    <rPh sb="36" eb="38">
      <t>ゾウカ</t>
    </rPh>
    <rPh sb="38" eb="40">
      <t>ケイコウ</t>
    </rPh>
    <rPh sb="46" eb="48">
      <t>コンゴ</t>
    </rPh>
    <rPh sb="50" eb="52">
      <t>シュウマツ</t>
    </rPh>
    <rPh sb="52" eb="55">
      <t>ショリジョウ</t>
    </rPh>
    <rPh sb="56" eb="59">
      <t>トウハイゴウ</t>
    </rPh>
    <rPh sb="62" eb="64">
      <t>ケントウ</t>
    </rPh>
    <rPh sb="66" eb="68">
      <t>イジ</t>
    </rPh>
    <rPh sb="68" eb="71">
      <t>カンリヒ</t>
    </rPh>
    <rPh sb="72" eb="74">
      <t>ヨクセイ</t>
    </rPh>
    <rPh sb="75" eb="76">
      <t>ツト</t>
    </rPh>
    <phoneticPr fontId="4"/>
  </si>
  <si>
    <t>　平成１１年４月に知念西部地区汚水処理場が供用開始され、現在１２箇所終末処理場があります。
　①総収益について、料金収入は、毎年度増加傾向であるが、他会計繰入金についても総収益の約５０．４％となっており依然高い状況にある。
　また、歳出については、主に維持管理費や地方債償還金が増加により他会計繰入金が増加している。
　④施設改築に伴う公債費負担が高額となっており、料金収入のみでは、一般会計負担分を除いても補うことができない。また、企業債残高については、前年度に比べ減少している。
　⑤料金収入は、接続率の増に伴い増加傾向にあり、汚水処理費については、前年度と比べ増加傾向である。
　⑥汚水処理費については、前年度と比べ増加傾向であり、有収水量については、接続率の増により増加しているが汚水処理原価については、前年度と同額となっている。
　⑦接続率の増に伴い晴天時一日平均処理量は増加しているが利用率が５０％程度である。今後は、現状の施設規模を適切に判断し、終末処理場の統廃合などを含め検討していく必要がある。
　⑧水洗化率についても職員や接続推進員の戸別訪問により接続率が増加しているので、引き続き接続推進の強化に努める。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67" eb="69">
      <t>ケイコウ</t>
    </rPh>
    <rPh sb="74" eb="75">
      <t>タ</t>
    </rPh>
    <rPh sb="75" eb="77">
      <t>カイケイ</t>
    </rPh>
    <rPh sb="77" eb="79">
      <t>クリイレ</t>
    </rPh>
    <rPh sb="79" eb="80">
      <t>キン</t>
    </rPh>
    <rPh sb="85" eb="88">
      <t>ソウシュウエキ</t>
    </rPh>
    <rPh sb="89" eb="90">
      <t>ヤク</t>
    </rPh>
    <rPh sb="101" eb="103">
      <t>イゼン</t>
    </rPh>
    <rPh sb="103" eb="104">
      <t>タカ</t>
    </rPh>
    <rPh sb="105" eb="107">
      <t>ジョウキョウ</t>
    </rPh>
    <rPh sb="116" eb="118">
      <t>サイシュツ</t>
    </rPh>
    <rPh sb="124" eb="125">
      <t>オモ</t>
    </rPh>
    <rPh sb="126" eb="128">
      <t>イジ</t>
    </rPh>
    <rPh sb="128" eb="130">
      <t>カンリ</t>
    </rPh>
    <rPh sb="130" eb="131">
      <t>ヒ</t>
    </rPh>
    <rPh sb="132" eb="134">
      <t>チホウ</t>
    </rPh>
    <rPh sb="134" eb="135">
      <t>サイ</t>
    </rPh>
    <rPh sb="135" eb="138">
      <t>ショウカンキン</t>
    </rPh>
    <rPh sb="139" eb="141">
      <t>ゾウカ</t>
    </rPh>
    <rPh sb="144" eb="145">
      <t>タ</t>
    </rPh>
    <rPh sb="145" eb="147">
      <t>カイケイ</t>
    </rPh>
    <rPh sb="147" eb="149">
      <t>クリイレ</t>
    </rPh>
    <rPh sb="149" eb="150">
      <t>キン</t>
    </rPh>
    <rPh sb="151" eb="153">
      <t>ゾウカ</t>
    </rPh>
    <rPh sb="217" eb="219">
      <t>キギョウ</t>
    </rPh>
    <rPh sb="219" eb="220">
      <t>サイ</t>
    </rPh>
    <rPh sb="220" eb="222">
      <t>ザンダカ</t>
    </rPh>
    <rPh sb="228" eb="231">
      <t>ゼンネンド</t>
    </rPh>
    <rPh sb="232" eb="233">
      <t>クラ</t>
    </rPh>
    <rPh sb="234" eb="236">
      <t>ゲンショウ</t>
    </rPh>
    <rPh sb="283" eb="285">
      <t>ゾウカ</t>
    </rPh>
    <rPh sb="285" eb="287">
      <t>ケイコウ</t>
    </rPh>
    <rPh sb="311" eb="313">
      <t>ゾウカ</t>
    </rPh>
    <rPh sb="313" eb="315">
      <t>ケイコウ</t>
    </rPh>
    <rPh sb="344" eb="346">
      <t>オスイ</t>
    </rPh>
    <rPh sb="346" eb="348">
      <t>ショリ</t>
    </rPh>
    <rPh sb="348" eb="350">
      <t>ゲンカ</t>
    </rPh>
    <rPh sb="360" eb="362">
      <t>ドウガク</t>
    </rPh>
    <rPh sb="398" eb="401">
      <t>リヨウリツ</t>
    </rPh>
    <rPh sb="405" eb="407">
      <t>テイド</t>
    </rPh>
    <rPh sb="411" eb="413">
      <t>コンゴ</t>
    </rPh>
    <rPh sb="415" eb="417">
      <t>ゲンジョウ</t>
    </rPh>
    <rPh sb="418" eb="420">
      <t>シセツ</t>
    </rPh>
    <rPh sb="420" eb="422">
      <t>キボ</t>
    </rPh>
    <rPh sb="423" eb="425">
      <t>テキセツ</t>
    </rPh>
    <rPh sb="426" eb="428">
      <t>ハンダン</t>
    </rPh>
    <rPh sb="430" eb="432">
      <t>シュウマツ</t>
    </rPh>
    <rPh sb="432" eb="435">
      <t>ショリジョウ</t>
    </rPh>
    <rPh sb="436" eb="439">
      <t>トウハイゴウ</t>
    </rPh>
    <rPh sb="442" eb="443">
      <t>フク</t>
    </rPh>
    <rPh sb="444" eb="446">
      <t>ケントウ</t>
    </rPh>
    <rPh sb="450" eb="452">
      <t>ヒツヨウ</t>
    </rPh>
    <rPh sb="497" eb="498">
      <t>ヒ</t>
    </rPh>
    <rPh sb="499" eb="500">
      <t>ツヅ</t>
    </rPh>
    <rPh sb="501" eb="503">
      <t>セツゾク</t>
    </rPh>
    <rPh sb="503" eb="505">
      <t>スイシン</t>
    </rPh>
    <rPh sb="506" eb="508">
      <t>キョウカ</t>
    </rPh>
    <rPh sb="509" eb="510">
      <t>ツト</t>
    </rPh>
    <phoneticPr fontId="4"/>
  </si>
  <si>
    <t>　平成31年4月より公営企業へ移行し今後、経営戦略を策定し経営の健全化に取り組む。
　接続率の向上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また、老朽化に伴い更新費用が増加するこから、今後も経営分析を行いながら可能な取り組みを実施していきたい。</t>
    <rPh sb="43" eb="45">
      <t>セツゾク</t>
    </rPh>
    <rPh sb="45" eb="46">
      <t>リツ</t>
    </rPh>
    <rPh sb="47" eb="49">
      <t>コウジョウ</t>
    </rPh>
    <rPh sb="53" eb="55">
      <t>ショクイン</t>
    </rPh>
    <rPh sb="56" eb="58">
      <t>スイシン</t>
    </rPh>
    <rPh sb="58" eb="59">
      <t>イン</t>
    </rPh>
    <rPh sb="60" eb="62">
      <t>コベツ</t>
    </rPh>
    <rPh sb="62" eb="64">
      <t>ホウモン</t>
    </rPh>
    <rPh sb="64" eb="66">
      <t>キョウカ</t>
    </rPh>
    <rPh sb="67" eb="70">
      <t>ゲスイドウ</t>
    </rPh>
    <rPh sb="70" eb="72">
      <t>リョウキン</t>
    </rPh>
    <rPh sb="72" eb="74">
      <t>カイテイ</t>
    </rPh>
    <rPh sb="75" eb="77">
      <t>ケントウ</t>
    </rPh>
    <rPh sb="78" eb="80">
      <t>イジ</t>
    </rPh>
    <rPh sb="80" eb="83">
      <t>カンリヒ</t>
    </rPh>
    <rPh sb="87" eb="89">
      <t>シュクゲン</t>
    </rPh>
    <rPh sb="90" eb="92">
      <t>ケントウ</t>
    </rPh>
    <rPh sb="93" eb="94">
      <t>タ</t>
    </rPh>
    <rPh sb="94" eb="96">
      <t>カイケイ</t>
    </rPh>
    <rPh sb="99" eb="101">
      <t>クリイレ</t>
    </rPh>
    <rPh sb="101" eb="102">
      <t>キン</t>
    </rPh>
    <rPh sb="103" eb="105">
      <t>イゾン</t>
    </rPh>
    <rPh sb="105" eb="106">
      <t>ド</t>
    </rPh>
    <rPh sb="107" eb="108">
      <t>サ</t>
    </rPh>
    <rPh sb="110" eb="112">
      <t>ヒツヨウ</t>
    </rPh>
    <rPh sb="120" eb="122">
      <t>リョウキン</t>
    </rPh>
    <rPh sb="122" eb="124">
      <t>カイテイ</t>
    </rPh>
    <rPh sb="130" eb="132">
      <t>シミン</t>
    </rPh>
    <rPh sb="133" eb="135">
      <t>イケン</t>
    </rPh>
    <rPh sb="136" eb="138">
      <t>ギカイ</t>
    </rPh>
    <rPh sb="140" eb="142">
      <t>ギケツ</t>
    </rPh>
    <rPh sb="143" eb="144">
      <t>エ</t>
    </rPh>
    <rPh sb="148" eb="149">
      <t>タ</t>
    </rPh>
    <rPh sb="149" eb="152">
      <t>シチョウソン</t>
    </rPh>
    <rPh sb="153" eb="155">
      <t>ヒカク</t>
    </rPh>
    <rPh sb="159" eb="161">
      <t>シンチョウ</t>
    </rPh>
    <rPh sb="162" eb="163">
      <t>ト</t>
    </rPh>
    <rPh sb="164" eb="165">
      <t>ク</t>
    </rPh>
    <rPh sb="177" eb="180">
      <t>ロウキュウカ</t>
    </rPh>
    <rPh sb="181" eb="182">
      <t>トモナ</t>
    </rPh>
    <rPh sb="183" eb="185">
      <t>コウシン</t>
    </rPh>
    <rPh sb="185" eb="187">
      <t>ヒヨウ</t>
    </rPh>
    <rPh sb="188" eb="19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</si>
</sst>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6-41F2-9984-E283BD5274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ED6-41F2-9984-E283BD5274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47.38</c:v>
                </c:pt>
                <c:pt idx="1">
                  <c:v>49.66</c:v>
                </c:pt>
                <c:pt idx="2">
                  <c:v>51.67</c:v>
                </c:pt>
                <c:pt idx="3">
                  <c:v>52.85</c:v>
                </c:pt>
                <c:pt idx="4">
                  <c:v>53.55</c:v>
                </c:pt>
              </c:numCache>
            </c:numRef>
          </c:val>
          <c:extLst>
            <c:ext xmlns:c16="http://schemas.microsoft.com/office/drawing/2014/chart" uri="{C3380CC4-5D6E-409C-BE32-E72D297353CC}">
              <c16:uniqueId val="{00000000-647F-48FC-80EE-587BEE7D0B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47F-48FC-80EE-587BEE7D0B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65.84</c:v>
                </c:pt>
                <c:pt idx="1">
                  <c:v>67.36</c:v>
                </c:pt>
                <c:pt idx="2">
                  <c:v>74.2</c:v>
                </c:pt>
                <c:pt idx="3">
                  <c:v>76.040000000000006</c:v>
                </c:pt>
                <c:pt idx="4">
                  <c:v>77.47</c:v>
                </c:pt>
              </c:numCache>
            </c:numRef>
          </c:val>
          <c:extLst>
            <c:ext xmlns:c16="http://schemas.microsoft.com/office/drawing/2014/chart" uri="{C3380CC4-5D6E-409C-BE32-E72D297353CC}">
              <c16:uniqueId val="{00000000-5E70-456B-8EDD-1DF15055A8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E70-456B-8EDD-1DF15055A8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75.45</c:v>
                </c:pt>
                <c:pt idx="1">
                  <c:v>71.69</c:v>
                </c:pt>
                <c:pt idx="2">
                  <c:v>71.17</c:v>
                </c:pt>
                <c:pt idx="3">
                  <c:v>72.040000000000006</c:v>
                </c:pt>
                <c:pt idx="4">
                  <c:v>77.260000000000005</c:v>
                </c:pt>
              </c:numCache>
            </c:numRef>
          </c:val>
          <c:extLst>
            <c:ext xmlns:c16="http://schemas.microsoft.com/office/drawing/2014/chart" uri="{C3380CC4-5D6E-409C-BE32-E72D297353CC}">
              <c16:uniqueId val="{00000000-17A2-41D3-A900-90CA4DD779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2-41D3-A900-90CA4DD779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77-4FC3-93FE-10D511460F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77-4FC3-93FE-10D511460F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79-4CB0-8BE9-3BA2DF2383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79-4CB0-8BE9-3BA2DF2383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74-4CBA-B9B4-3BB8D2900D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74-4CBA-B9B4-3BB8D2900D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8-4E71-A3B7-D3EC26ECBE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8-4E71-A3B7-D3EC26ECBE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620.19000000000005</c:v>
                </c:pt>
                <c:pt idx="2">
                  <c:v>548.07000000000005</c:v>
                </c:pt>
                <c:pt idx="3">
                  <c:v>534.74</c:v>
                </c:pt>
                <c:pt idx="4">
                  <c:v>543.71</c:v>
                </c:pt>
              </c:numCache>
            </c:numRef>
          </c:val>
          <c:extLst>
            <c:ext xmlns:c16="http://schemas.microsoft.com/office/drawing/2014/chart" uri="{C3380CC4-5D6E-409C-BE32-E72D297353CC}">
              <c16:uniqueId val="{00000000-472E-4662-8F61-B0D12C4D8A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472E-4662-8F61-B0D12C4D8A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39.18</c:v>
                </c:pt>
                <c:pt idx="1">
                  <c:v>44.05</c:v>
                </c:pt>
                <c:pt idx="2">
                  <c:v>44.87</c:v>
                </c:pt>
                <c:pt idx="3">
                  <c:v>52.26</c:v>
                </c:pt>
                <c:pt idx="4">
                  <c:v>47.53</c:v>
                </c:pt>
              </c:numCache>
            </c:numRef>
          </c:val>
          <c:extLst>
            <c:ext xmlns:c16="http://schemas.microsoft.com/office/drawing/2014/chart" uri="{C3380CC4-5D6E-409C-BE32-E72D297353CC}">
              <c16:uniqueId val="{00000000-83E6-4E30-9F7B-1CFD23308B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3E6-4E30-9F7B-1CFD23308B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195.31</c:v>
                </c:pt>
                <c:pt idx="1">
                  <c:v>179.8</c:v>
                </c:pt>
                <c:pt idx="2">
                  <c:v>175.12</c:v>
                </c:pt>
                <c:pt idx="3">
                  <c:v>150</c:v>
                </c:pt>
                <c:pt idx="4">
                  <c:v>150</c:v>
                </c:pt>
              </c:numCache>
            </c:numRef>
          </c:val>
          <c:extLst>
            <c:ext xmlns:c16="http://schemas.microsoft.com/office/drawing/2014/chart" uri="{C3380CC4-5D6E-409C-BE32-E72D297353CC}">
              <c16:uniqueId val="{00000000-859E-4D65-B223-93F29F54EE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59E-4D65-B223-93F29F54EE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2"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43945</v>
      </c>
      <c r="AM8" s="50"/>
      <c r="AN8" s="50"/>
      <c r="AO8" s="50"/>
      <c r="AP8" s="50"/>
      <c r="AQ8" s="50"/>
      <c r="AR8" s="50"/>
      <c r="AS8" s="50"/>
      <c r="AT8" s="45">
        <f>データ!T6</f>
        <v>49.94</v>
      </c>
      <c r="AU8" s="45"/>
      <c r="AV8" s="45"/>
      <c r="AW8" s="45"/>
      <c r="AX8" s="45"/>
      <c r="AY8" s="45"/>
      <c r="AZ8" s="45"/>
      <c r="BA8" s="45"/>
      <c r="BB8" s="45">
        <f>データ!U6</f>
        <v>879.96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42.38</v>
      </c>
      <c r="Q10" s="45"/>
      <c r="R10" s="45"/>
      <c r="S10" s="45"/>
      <c r="T10" s="45"/>
      <c r="U10" s="45"/>
      <c r="V10" s="45"/>
      <c r="W10" s="45">
        <f>データ!Q6</f>
        <v>100</v>
      </c>
      <c r="X10" s="45"/>
      <c r="Y10" s="45"/>
      <c r="Z10" s="45"/>
      <c r="AA10" s="45"/>
      <c r="AB10" s="45"/>
      <c r="AC10" s="45"/>
      <c r="AD10" s="50">
        <f>データ!R6</f>
        <v>1369</v>
      </c>
      <c r="AE10" s="50"/>
      <c r="AF10" s="50"/>
      <c r="AG10" s="50"/>
      <c r="AH10" s="50"/>
      <c r="AI10" s="50"/>
      <c r="AJ10" s="50"/>
      <c r="AK10" s="2"/>
      <c r="AL10" s="50">
        <f>データ!V6</f>
        <v>18651</v>
      </c>
      <c r="AM10" s="50"/>
      <c r="AN10" s="50"/>
      <c r="AO10" s="50"/>
      <c r="AP10" s="50"/>
      <c r="AQ10" s="50"/>
      <c r="AR10" s="50"/>
      <c r="AS10" s="50"/>
      <c r="AT10" s="45">
        <f>データ!W6</f>
        <v>9.09</v>
      </c>
      <c r="AU10" s="45"/>
      <c r="AV10" s="45"/>
      <c r="AW10" s="45"/>
      <c r="AX10" s="45"/>
      <c r="AY10" s="45"/>
      <c r="AZ10" s="45"/>
      <c r="BA10" s="45"/>
      <c r="BB10" s="45">
        <f>データ!X6</f>
        <v>2051.8200000000002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LnL0/75uPIcehtEocQtvcmRau2tpPevhIQGFrQnhX2jRFkFKDwY/GJw/ybIkNubw9q6YOjxT3uCwbekMopNkbw==" saltValue="lndE4NfZMMfgmR1k3VR3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472158</v>
      </c>
      <c r="D6" s="33">
        <f t="shared" si="3"/>
        <v>47</v>
      </c>
      <c r="E6" s="33">
        <f t="shared" si="3"/>
        <v>17</v>
      </c>
      <c r="F6" s="33">
        <f t="shared" si="3"/>
        <v>5</v>
      </c>
      <c r="G6" s="33">
        <f t="shared" si="3"/>
        <v>0</v>
      </c>
      <c r="H6" s="33" t="str">
        <f t="shared" si="3"/>
        <v>沖縄県　南城市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42.38</v>
      </c>
      <c r="Q6" s="34">
        <f t="shared" si="3"/>
        <v>100</v>
      </c>
      <c r="R6" s="34">
        <f t="shared" si="3"/>
        <v>1369</v>
      </c>
      <c r="S6" s="34">
        <f t="shared" si="3"/>
        <v>43945</v>
      </c>
      <c r="T6" s="34">
        <f t="shared" si="3"/>
        <v>49.94</v>
      </c>
      <c r="U6" s="34">
        <f t="shared" si="3"/>
        <v>879.96</v>
      </c>
      <c r="V6" s="34">
        <f t="shared" si="3"/>
        <v>18651</v>
      </c>
      <c r="W6" s="34">
        <f t="shared" si="3"/>
        <v>9.09</v>
      </c>
      <c r="X6" s="34">
        <f t="shared" si="3"/>
        <v>2051.8200000000002</v>
      </c>
      <c r="Y6" s="35">
        <f>IF(Y7="",NA(),Y7)</f>
        <v>75.45</v>
      </c>
      <c r="Z6" s="35">
        <f t="shared" ref="Z6:AH6" si="4">IF(Z7="",NA(),Z7)</f>
        <v>71.69</v>
      </c>
      <c r="AA6" s="35">
        <f t="shared" si="4"/>
        <v>71.17</v>
      </c>
      <c r="AB6" s="35">
        <f t="shared" si="4"/>
        <v>72.040000000000006</v>
      </c>
      <c r="AC6" s="35">
        <f t="shared" si="4"/>
        <v>77.260000000000005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620.19000000000005</v>
      </c>
      <c r="BH6" s="35">
        <f t="shared" si="7"/>
        <v>548.07000000000005</v>
      </c>
      <c r="BI6" s="35">
        <f t="shared" si="7"/>
        <v>534.74</v>
      </c>
      <c r="BJ6" s="35">
        <f t="shared" si="7"/>
        <v>543.71</v>
      </c>
      <c r="BK6" s="35">
        <f t="shared" si="7"/>
        <v>1044.8</v>
      </c>
      <c r="BL6" s="35">
        <f t="shared" si="7"/>
        <v>1081.8</v>
      </c>
      <c r="BM6" s="35">
        <f t="shared" si="7"/>
        <v>974.93</v>
      </c>
      <c r="BN6" s="35">
        <f t="shared" si="7"/>
        <v>855.8</v>
      </c>
      <c r="BO6" s="35">
        <f t="shared" si="7"/>
        <v>789.46</v>
      </c>
      <c r="BP6" s="34" t="str">
        <f>IF(BP7="","",IF(BP7="-","【-】","【"&amp;SUBSTITUTE(TEXT(BP7,"#,##0.00"),"-","△")&amp;"】"))</f>
        <v>【747.76】</v>
      </c>
      <c r="BQ6" s="35">
        <f>IF(BQ7="",NA(),BQ7)</f>
        <v>39.18</v>
      </c>
      <c r="BR6" s="35">
        <f t="shared" ref="BR6:BZ6" si="8">IF(BR7="",NA(),BR7)</f>
        <v>44.05</v>
      </c>
      <c r="BS6" s="35">
        <f t="shared" si="8"/>
        <v>44.87</v>
      </c>
      <c r="BT6" s="35">
        <f t="shared" si="8"/>
        <v>52.26</v>
      </c>
      <c r="BU6" s="35">
        <f t="shared" si="8"/>
        <v>47.53</v>
      </c>
      <c r="BV6" s="35">
        <f t="shared" si="8"/>
        <v>50.82</v>
      </c>
      <c r="BW6" s="35">
        <f t="shared" si="8"/>
        <v>52.19</v>
      </c>
      <c r="BX6" s="35">
        <f t="shared" si="8"/>
        <v>55.32</v>
      </c>
      <c r="BY6" s="35">
        <f t="shared" si="8"/>
        <v>59.8</v>
      </c>
      <c r="BZ6" s="35">
        <f t="shared" si="8"/>
        <v>57.77</v>
      </c>
      <c r="CA6" s="34" t="str">
        <f>IF(CA7="","",IF(CA7="-","【-】","【"&amp;SUBSTITUTE(TEXT(CA7,"#,##0.00"),"-","△")&amp;"】"))</f>
        <v>【59.51】</v>
      </c>
      <c r="CB6" s="35">
        <f>IF(CB7="",NA(),CB7)</f>
        <v>195.31</v>
      </c>
      <c r="CC6" s="35">
        <f t="shared" ref="CC6:CK6" si="9">IF(CC7="",NA(),CC7)</f>
        <v>179.8</v>
      </c>
      <c r="CD6" s="35">
        <f t="shared" si="9"/>
        <v>175.12</v>
      </c>
      <c r="CE6" s="35">
        <f t="shared" si="9"/>
        <v>150</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47.38</v>
      </c>
      <c r="CN6" s="35">
        <f t="shared" ref="CN6:CV6" si="10">IF(CN7="",NA(),CN7)</f>
        <v>49.66</v>
      </c>
      <c r="CO6" s="35">
        <f t="shared" si="10"/>
        <v>51.67</v>
      </c>
      <c r="CP6" s="35">
        <f t="shared" si="10"/>
        <v>52.85</v>
      </c>
      <c r="CQ6" s="35">
        <f t="shared" si="10"/>
        <v>53.55</v>
      </c>
      <c r="CR6" s="35">
        <f t="shared" si="10"/>
        <v>53.24</v>
      </c>
      <c r="CS6" s="35">
        <f t="shared" si="10"/>
        <v>52.31</v>
      </c>
      <c r="CT6" s="35">
        <f t="shared" si="10"/>
        <v>60.65</v>
      </c>
      <c r="CU6" s="35">
        <f t="shared" si="10"/>
        <v>51.75</v>
      </c>
      <c r="CV6" s="35">
        <f t="shared" si="10"/>
        <v>50.68</v>
      </c>
      <c r="CW6" s="34" t="str">
        <f>IF(CW7="","",IF(CW7="-","【-】","【"&amp;SUBSTITUTE(TEXT(CW7,"#,##0.00"),"-","△")&amp;"】"))</f>
        <v>【52.23】</v>
      </c>
      <c r="CX6" s="35">
        <f>IF(CX7="",NA(),CX7)</f>
        <v>65.84</v>
      </c>
      <c r="CY6" s="35">
        <f t="shared" ref="CY6:DG6" si="11">IF(CY7="",NA(),CY7)</f>
        <v>67.36</v>
      </c>
      <c r="CZ6" s="35">
        <f t="shared" si="11"/>
        <v>74.2</v>
      </c>
      <c r="DA6" s="35">
        <f t="shared" si="11"/>
        <v>76.040000000000006</v>
      </c>
      <c r="DB6" s="35">
        <f t="shared" si="11"/>
        <v>77.47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472158</v>
      </c>
      <c r="D7" s="37">
        <v>47</v>
      </c>
      <c r="E7" s="37">
        <v>17</v>
      </c>
      <c r="F7" s="37">
        <v>5</v>
      </c>
      <c r="G7" s="37">
        <v>0</v>
      </c>
      <c r="H7" s="37" t="s">
        <v>99</v>
      </c>
      <c r="I7" s="37" t="s">
        <v>100</v>
      </c>
      <c r="J7" s="37" t="s">
        <v>101</v>
      </c>
      <c r="K7" s="37" t="s">
        <v>102</v>
      </c>
      <c r="L7" s="37" t="s">
        <v>103</v>
      </c>
      <c r="M7" s="37" t="s">
        <v>104</v>
      </c>
      <c r="N7" s="38" t="s">
        <v>105</v>
      </c>
      <c r="O7" s="38" t="s">
        <v>106</v>
      </c>
      <c r="P7" s="38">
        <v>42.38</v>
      </c>
      <c r="Q7" s="38">
        <v>100</v>
      </c>
      <c r="R7" s="38">
        <v>1369</v>
      </c>
      <c r="S7" s="38">
        <v>43945</v>
      </c>
      <c r="T7" s="38">
        <v>49.94</v>
      </c>
      <c r="U7" s="38">
        <v>879.96</v>
      </c>
      <c r="V7" s="38">
        <v>18651</v>
      </c>
      <c r="W7" s="38">
        <v>9.09</v>
      </c>
      <c r="X7" s="38">
        <v>2051.8200000000002</v>
      </c>
      <c r="Y7" s="38">
        <v>75.45</v>
      </c>
      <c r="Z7" s="38">
        <v>71.69</v>
      </c>
      <c r="AA7" s="38">
        <v>71.17</v>
      </c>
      <c r="AB7" s="38">
        <v>72.040000000000006</v>
      </c>
      <c r="AC7" s="38">
        <v>77.260000000000005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620.19000000000005</v>
      </c>
      <c r="BH7" s="38">
        <v>548.07000000000005</v>
      </c>
      <c r="BI7" s="38">
        <v>534.74</v>
      </c>
      <c r="BJ7" s="38">
        <v>543.71</v>
      </c>
      <c r="BK7" s="38">
        <v>1044.8</v>
      </c>
      <c r="BL7" s="38">
        <v>1081.8</v>
      </c>
      <c r="BM7" s="38">
        <v>974.93</v>
      </c>
      <c r="BN7" s="38">
        <v>855.8</v>
      </c>
      <c r="BO7" s="38">
        <v>789.46</v>
      </c>
      <c r="BP7" s="38">
        <v>747.76</v>
      </c>
      <c r="BQ7" s="38">
        <v>39.18</v>
      </c>
      <c r="BR7" s="38">
        <v>44.05</v>
      </c>
      <c r="BS7" s="38">
        <v>44.87</v>
      </c>
      <c r="BT7" s="38">
        <v>52.26</v>
      </c>
      <c r="BU7" s="38">
        <v>47.53</v>
      </c>
      <c r="BV7" s="38">
        <v>50.82</v>
      </c>
      <c r="BW7" s="38">
        <v>52.19</v>
      </c>
      <c r="BX7" s="38">
        <v>55.32</v>
      </c>
      <c r="BY7" s="38">
        <v>59.8</v>
      </c>
      <c r="BZ7" s="38">
        <v>57.77</v>
      </c>
      <c r="CA7" s="38">
        <v>59.51</v>
      </c>
      <c r="CB7" s="38">
        <v>195.31</v>
      </c>
      <c r="CC7" s="38">
        <v>179.8</v>
      </c>
      <c r="CD7" s="38">
        <v>175.12</v>
      </c>
      <c r="CE7" s="38">
        <v>150</v>
      </c>
      <c r="CF7" s="38">
        <v>150</v>
      </c>
      <c r="CG7" s="38">
        <v>300.52</v>
      </c>
      <c r="CH7" s="38">
        <v>296.14</v>
      </c>
      <c r="CI7" s="38">
        <v>283.17</v>
      </c>
      <c r="CJ7" s="38">
        <v>263.76</v>
      </c>
      <c r="CK7" s="38">
        <v>274.35000000000002</v>
      </c>
      <c r="CL7" s="38">
        <v>261.45999999999998</v>
      </c>
      <c r="CM7" s="38">
        <v>47.38</v>
      </c>
      <c r="CN7" s="38">
        <v>49.66</v>
      </c>
      <c r="CO7" s="38">
        <v>51.67</v>
      </c>
      <c r="CP7" s="38">
        <v>52.85</v>
      </c>
      <c r="CQ7" s="38">
        <v>53.55</v>
      </c>
      <c r="CR7" s="38">
        <v>53.24</v>
      </c>
      <c r="CS7" s="38">
        <v>52.31</v>
      </c>
      <c r="CT7" s="38">
        <v>60.65</v>
      </c>
      <c r="CU7" s="38">
        <v>51.75</v>
      </c>
      <c r="CV7" s="38">
        <v>50.68</v>
      </c>
      <c r="CW7" s="38">
        <v>52.23</v>
      </c>
      <c r="CX7" s="38">
        <v>65.84</v>
      </c>
      <c r="CY7" s="38">
        <v>67.36</v>
      </c>
      <c r="CZ7" s="38">
        <v>74.2</v>
      </c>
      <c r="DA7" s="38">
        <v>76.040000000000006</v>
      </c>
      <c r="DB7" s="38">
        <v>77.47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2020-01-30T00:40:09Z</cp:lastPrinted>
  <dcterms:created xsi:type="dcterms:W3CDTF">2019-12-05T05:24:13Z</dcterms:created>
  <dcterms:modified xsi:type="dcterms:W3CDTF">2020-01-30T00:40:12Z</dcterms:modified>
  <cp:category/>
</cp:coreProperties>
</file>