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maki00383\Desktop\H31.1.15 公営企業に係る経営比較分析表(H29決算)の分析等について\②提出資料\"/>
    </mc:Choice>
  </mc:AlternateContent>
  <workbookProtection workbookAlgorithmName="SHA-512" workbookHashValue="aMAZNiXDiSO1qy3HKU43Yr41wIzD2flW8uF6xHcWGvvpQT2xFtZ0Qc7CnwgtHZoCb6J8chjrUDoDvjn3K866KA==" workbookSaltValue="wa2mhdDiMG6zJ4AT7+3bc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<sst xmlns="http://schemas.openxmlformats.org/spreadsheetml/2006/main" count="245" uniqueCount="127">
  <si>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</si>
  <si>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</si>
  <si>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</si>
  <si>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</si>
  <si>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</si>
  <si>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</si>
  <si>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</si>
  <si>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</si>
  <si>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</si>
  <si>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</si>
  <si>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</si>
  <si>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</si>
  <si>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</si>
  <si>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</si>
  <si>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</si>
  <si>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</si>
  <si>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</si>
  <si>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</si>
  <si>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</si>
  <si>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</si>
  <si>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</si>
  <si>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</si>
  <si>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</si>
  <si>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</si>
  <si>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</si>
  <si>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</si>
  <si>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</si>
  <si>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</si>
  <si>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</si>
  <si>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</si>
  <si>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</si>
  <si>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</si>
  <si>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</si>
  <si>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</si>
  <si>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</si>
  <si>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</si>
  <si>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</si>
  <si>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</si>
  <si>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</si>
  <si>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</si>
  <si>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</si>
  <si>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</si>
  <si>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</si>
  <si>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</si>
  <si>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</si>
  <si>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</si>
  <si>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</si>
  <si>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</si>
  <si>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</si>
  <si>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</si>
  <si>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</si>
  <si>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</si>
  <si>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</si>
  <si>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</si>
  <si>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</si>
  <si>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</si>
  <si>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</si>
  <si>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</si>
  <si>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</si>
  <si>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</si>
  <si>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</si>
  <si>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</si>
  <si>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</si>
  <si>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</si>
  <si>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</si>
  <si>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</si>
  <si>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</si>
  <si>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</si>
  <si>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</si>
  <si>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</si>
  <si>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</si>
  <si>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</si>
  <si>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</si>
  <si>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</si>
  <si>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</si>
  <si>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</si>
  <si>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</si>
  <si>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</si>
  <si>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</si>
  <si>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</si>
  <si>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</si>
  <si>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</si>
  <si>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</si>
  <si>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</si>
  <si>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</si>
  <si>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</si>
  <si>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</si>
  <si>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</si>
  <si>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</si>
  <si>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</si>
  <si>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</si>
  <si>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</si>
  <si>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</si>
  <si>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</si>
  <si>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</si>
  <si>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</si>
  <si>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</si>
  <si>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</si>
  <si>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</si>
  <si>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</si>
  <si>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</si>
  <si>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</si>
  <si>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</si>
  <si>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</si>
  <si>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</si>
  <si>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</si>
  <si>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</si>
  <si>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</si>
  <si>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</si>
  <si>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</si>
  <si>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</si>
  <si>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</si>
  <si>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</si>
  <si>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</si>
  <si>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</si>
  <si>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</si>
  <si>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</si>
  <si>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</si>
  <si>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</si>
  <si>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</si>
  <si>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</si>
  <si>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</si>
  <si>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</si>
  <si>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</si>
  <si>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現在、老朽化している地区において下水道長寿命化計画実施設計を行っている。
　将来、老朽化が進み、施設維持管理のコストが増大することから今後も経営改善に努める。</t>
    <phoneticPr fontId="4"/>
  </si>
  <si>
    <t>　料金収入を増やすためには、下水道接続推進の強化、下水道料金改定の検討する必要がある。歳出においては、維持管理費などのコスト縮減を検討し他会計繰入金の依存度を下げる必要がある。しかし、料金改定については、市民の意見や議会での議決を得る必要があるために他市町村と比較しながら慎重に取り組んでいきたい。
　また、管渠整備など必要な事業については継続し行い、今後も経営分析を行いながら可能な取り組みを実施していきたい。
　平成３１年度地方公営企業会計移行に向けて取り組んでいる。</t>
    <rPh sb="43" eb="45">
      <t>サイシュツ</t>
    </rPh>
    <rPh sb="208" eb="210">
      <t>ヘイセイ</t>
    </rPh>
    <rPh sb="212" eb="213">
      <t>ネン</t>
    </rPh>
    <rPh sb="213" eb="214">
      <t>ド</t>
    </rPh>
    <rPh sb="214" eb="216">
      <t>チホウ</t>
    </rPh>
    <rPh sb="216" eb="218">
      <t>コウエイ</t>
    </rPh>
    <rPh sb="218" eb="220">
      <t>キギョウ</t>
    </rPh>
    <rPh sb="220" eb="222">
      <t>カイケイ</t>
    </rPh>
    <rPh sb="222" eb="224">
      <t>イコウ</t>
    </rPh>
    <rPh sb="225" eb="226">
      <t>ム</t>
    </rPh>
    <rPh sb="228" eb="229">
      <t>ト</t>
    </rPh>
    <rPh sb="230" eb="231">
      <t>ク</t>
    </rPh>
    <phoneticPr fontId="4"/>
  </si>
  <si>
    <t>　南城市における公共下水道事業は、佐敷地区となっております。整備率が８６％で平成３１年度までの整備計画となっております。
　①総収益について料金収入は、毎年度増加しているが、他会計繰入金についても増加傾向となっている。収益的収支の総費用については、前年度と比べ減少しているが、地方債償還金が年々増加している。平成２９年度の総収益に占める割合は料金収入約３２．１％、他会計繰入金約６７．４％、その他０．５％と依然他会計繰入金の依存度が高い状況である。
　④施設改築に伴う公債費負担が高額となっており、料金収入のみでは、一般会計負担分を除いても補うことができない。また、企業債残高については、前年度に比べ減少している。
　⑤料金収入は、接続率の増に伴い増加傾向にあり、汚水処理費については、前年度と比べ減少している。
　⑥汚水処理費については、前年度と比べ減少し、有収水量については、接続率の増により増加しているので前年度に比べ汚水処理原価が低くなっている。
　⑧接続推進員の戸別訪問や効果促進事業により接続率が増加傾向にある。</t>
    <rPh sb="65" eb="66">
      <t>エキ</t>
    </rPh>
    <rPh sb="109" eb="112">
      <t>シュウエキテキ</t>
    </rPh>
    <rPh sb="112" eb="114">
      <t>シュウシ</t>
    </rPh>
    <rPh sb="115" eb="118">
      <t>ソウヒヨウ</t>
    </rPh>
    <rPh sb="124" eb="127">
      <t>ゼンネンド</t>
    </rPh>
    <rPh sb="128" eb="129">
      <t>クラ</t>
    </rPh>
    <rPh sb="130" eb="132">
      <t>ゲンショウ</t>
    </rPh>
    <rPh sb="138" eb="140">
      <t>チホウ</t>
    </rPh>
    <rPh sb="140" eb="141">
      <t>サイ</t>
    </rPh>
    <rPh sb="141" eb="144">
      <t>ショウカンキン</t>
    </rPh>
    <rPh sb="145" eb="147">
      <t>ネンネン</t>
    </rPh>
    <rPh sb="147" eb="149">
      <t>ゾウカ</t>
    </rPh>
    <rPh sb="162" eb="164">
      <t>シュウエキ</t>
    </rPh>
    <rPh sb="175" eb="176">
      <t>ヤク</t>
    </rPh>
    <rPh sb="197" eb="198">
      <t>タ</t>
    </rPh>
    <rPh sb="343" eb="346">
      <t>ゼンネンド</t>
    </rPh>
    <rPh sb="347" eb="348">
      <t>クラ</t>
    </rPh>
    <rPh sb="349" eb="351">
      <t>ゲンショウ</t>
    </rPh>
    <rPh sb="370" eb="373">
      <t>ゼンネンド</t>
    </rPh>
    <rPh sb="374" eb="375">
      <t>クラ</t>
    </rPh>
    <rPh sb="376" eb="378">
      <t>ゲンショウ</t>
    </rPh>
    <rPh sb="380" eb="382">
      <t>ユウシュウ</t>
    </rPh>
    <rPh sb="382" eb="384">
      <t>スイリョウ</t>
    </rPh>
    <rPh sb="406" eb="409">
      <t>ゼンネンド</t>
    </rPh>
    <rPh sb="410" eb="411">
      <t>クラ</t>
    </rPh>
    <rPh sb="412" eb="414">
      <t>オスイ</t>
    </rPh>
    <rPh sb="414" eb="416">
      <t>ショリ</t>
    </rPh>
    <rPh sb="416" eb="418">
      <t>ゲンカ</t>
    </rPh>
    <rPh sb="419" eb="420">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</si>
</sst>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2.94</c:v>
                </c:pt>
                <c:pt idx="4" formatCode="#,##0.00;&quot;△&quot;#,##0.00;&quot;-&quot;">
                  <c:v>2.86</c:v>
                </c:pt>
              </c:numCache>
            </c:numRef>
          </c:val>
          <c:extLst>
            <c:ext xmlns:c16="http://schemas.microsoft.com/office/drawing/2014/chart" uri="{C3380CC4-5D6E-409C-BE32-E72D297353CC}">
              <c16:uniqueId val="{00000000-2801-4807-9DBA-471CA3958BC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0.2</c:v>
                </c:pt>
                <c:pt idx="4">
                  <c:v>0.33</c:v>
                </c:pt>
              </c:numCache>
            </c:numRef>
          </c:val>
          <c:smooth val="0"/>
          <c:extLst>
            <c:ext xmlns:c16="http://schemas.microsoft.com/office/drawing/2014/chart" uri="{C3380CC4-5D6E-409C-BE32-E72D297353CC}">
              <c16:uniqueId val="{00000001-2801-4807-9DBA-471CA3958BC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7C-4835-8525-FF89B10710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32.42</c:v>
                </c:pt>
                <c:pt idx="4">
                  <c:v>35.15</c:v>
                </c:pt>
              </c:numCache>
            </c:numRef>
          </c:val>
          <c:smooth val="0"/>
          <c:extLst>
            <c:ext xmlns:c16="http://schemas.microsoft.com/office/drawing/2014/chart" uri="{C3380CC4-5D6E-409C-BE32-E72D297353CC}">
              <c16:uniqueId val="{00000001-947C-4835-8525-FF89B10710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43.54</c:v>
                </c:pt>
                <c:pt idx="1">
                  <c:v>56.52</c:v>
                </c:pt>
                <c:pt idx="2">
                  <c:v>62.31</c:v>
                </c:pt>
                <c:pt idx="3">
                  <c:v>58.99</c:v>
                </c:pt>
                <c:pt idx="4">
                  <c:v>61.19</c:v>
                </c:pt>
              </c:numCache>
            </c:numRef>
          </c:val>
          <c:extLst>
            <c:ext xmlns:c16="http://schemas.microsoft.com/office/drawing/2014/chart" uri="{C3380CC4-5D6E-409C-BE32-E72D297353CC}">
              <c16:uniqueId val="{00000000-ABCC-4F19-ABBC-70F5C063FB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60.69</c:v>
                </c:pt>
                <c:pt idx="4">
                  <c:v>61.88</c:v>
                </c:pt>
              </c:numCache>
            </c:numRef>
          </c:val>
          <c:smooth val="0"/>
          <c:extLst>
            <c:ext xmlns:c16="http://schemas.microsoft.com/office/drawing/2014/chart" uri="{C3380CC4-5D6E-409C-BE32-E72D297353CC}">
              <c16:uniqueId val="{00000001-ABCC-4F19-ABBC-70F5C063FB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55.08</c:v>
                </c:pt>
                <c:pt idx="1">
                  <c:v>53.02</c:v>
                </c:pt>
                <c:pt idx="2">
                  <c:v>54.4</c:v>
                </c:pt>
                <c:pt idx="3">
                  <c:v>54.38</c:v>
                </c:pt>
                <c:pt idx="4">
                  <c:v>75.53</c:v>
                </c:pt>
              </c:numCache>
            </c:numRef>
          </c:val>
          <c:extLst>
            <c:ext xmlns:c16="http://schemas.microsoft.com/office/drawing/2014/chart" uri="{C3380CC4-5D6E-409C-BE32-E72D297353CC}">
              <c16:uniqueId val="{00000000-E146-4EEC-A763-A8DE6A8D77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46-4EEC-A763-A8DE6A8D77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B7-4D49-AF8E-CB14510321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B7-4D49-AF8E-CB14510321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6C-4C46-9B91-8700677888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C-4C46-9B91-8700677888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60-446B-89EA-B092B53A3F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60-446B-89EA-B092B53A3F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23-4A49-A1EA-963C0B4514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23-4A49-A1EA-963C0B4514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427.19</c:v>
                </c:pt>
                <c:pt idx="1">
                  <c:v>381.56</c:v>
                </c:pt>
                <c:pt idx="2">
                  <c:v>3632.25</c:v>
                </c:pt>
                <c:pt idx="3">
                  <c:v>3351.45</c:v>
                </c:pt>
                <c:pt idx="4">
                  <c:v>3147.52</c:v>
                </c:pt>
              </c:numCache>
            </c:numRef>
          </c:val>
          <c:extLst>
            <c:ext xmlns:c16="http://schemas.microsoft.com/office/drawing/2014/chart" uri="{C3380CC4-5D6E-409C-BE32-E72D297353CC}">
              <c16:uniqueId val="{00000000-7434-4BB4-92D7-1DF3D2F285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1622.57</c:v>
                </c:pt>
                <c:pt idx="4">
                  <c:v>985.65</c:v>
                </c:pt>
              </c:numCache>
            </c:numRef>
          </c:val>
          <c:smooth val="0"/>
          <c:extLst>
            <c:ext xmlns:c16="http://schemas.microsoft.com/office/drawing/2014/chart" uri="{C3380CC4-5D6E-409C-BE32-E72D297353CC}">
              <c16:uniqueId val="{00000001-7434-4BB4-92D7-1DF3D2F285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32.96</c:v>
                </c:pt>
                <c:pt idx="1">
                  <c:v>33.21</c:v>
                </c:pt>
                <c:pt idx="2">
                  <c:v>35.06</c:v>
                </c:pt>
                <c:pt idx="3">
                  <c:v>35.28</c:v>
                </c:pt>
                <c:pt idx="4">
                  <c:v>52.69</c:v>
                </c:pt>
              </c:numCache>
            </c:numRef>
          </c:val>
          <c:extLst>
            <c:ext xmlns:c16="http://schemas.microsoft.com/office/drawing/2014/chart" uri="{C3380CC4-5D6E-409C-BE32-E72D297353CC}">
              <c16:uniqueId val="{00000000-F2E9-4ED3-9753-7E371E0EC6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58.32</c:v>
                </c:pt>
                <c:pt idx="4">
                  <c:v>62.11</c:v>
                </c:pt>
              </c:numCache>
            </c:numRef>
          </c:val>
          <c:smooth val="0"/>
          <c:extLst>
            <c:ext xmlns:c16="http://schemas.microsoft.com/office/drawing/2014/chart" uri="{C3380CC4-5D6E-409C-BE32-E72D297353CC}">
              <c16:uniqueId val="{00000001-F2E9-4ED3-9753-7E371E0EC6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232.68</c:v>
                </c:pt>
                <c:pt idx="1">
                  <c:v>231.73</c:v>
                </c:pt>
                <c:pt idx="2">
                  <c:v>225.87</c:v>
                </c:pt>
                <c:pt idx="3">
                  <c:v>223.25</c:v>
                </c:pt>
                <c:pt idx="4">
                  <c:v>150</c:v>
                </c:pt>
              </c:numCache>
            </c:numRef>
          </c:val>
          <c:extLst>
            <c:ext xmlns:c16="http://schemas.microsoft.com/office/drawing/2014/chart" uri="{C3380CC4-5D6E-409C-BE32-E72D297353CC}">
              <c16:uniqueId val="{00000000-82E2-4960-8A5E-AEF018CAC2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227.65</c:v>
                </c:pt>
                <c:pt idx="4">
                  <c:v>225.27</c:v>
                </c:pt>
              </c:numCache>
            </c:numRef>
          </c:val>
          <c:smooth val="0"/>
          <c:extLst>
            <c:ext xmlns:c16="http://schemas.microsoft.com/office/drawing/2014/chart" uri="{C3380CC4-5D6E-409C-BE32-E72D297353CC}">
              <c16:uniqueId val="{00000001-82E2-4960-8A5E-AEF018CAC2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W5" zoomScale="80" zoomScaleNormal="80" workbookViewId="0">
      <selection activeCell="CL28" sqref="CL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南城市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Cb3</v>
      </c>
      <c r="X8" s="47"/>
      <c r="Y8" s="47"/>
      <c r="Z8" s="47"/>
      <c r="AA8" s="47"/>
      <c r="AB8" s="47"/>
      <c r="AC8" s="47"/>
      <c r="AD8" s="48" t="str">
        <f>データ!$M$6</f>
        <v>非設置</v>
      </c>
      <c r="AE8" s="48"/>
      <c r="AF8" s="48"/>
      <c r="AG8" s="48"/>
      <c r="AH8" s="48"/>
      <c r="AI8" s="48"/>
      <c r="AJ8" s="48"/>
      <c r="AK8" s="3"/>
      <c r="AL8" s="49">
        <f>データ!S6</f>
        <v>43669</v>
      </c>
      <c r="AM8" s="49"/>
      <c r="AN8" s="49"/>
      <c r="AO8" s="49"/>
      <c r="AP8" s="49"/>
      <c r="AQ8" s="49"/>
      <c r="AR8" s="49"/>
      <c r="AS8" s="49"/>
      <c r="AT8" s="44">
        <f>データ!T6</f>
        <v>49.94</v>
      </c>
      <c r="AU8" s="44"/>
      <c r="AV8" s="44"/>
      <c r="AW8" s="44"/>
      <c r="AX8" s="44"/>
      <c r="AY8" s="44"/>
      <c r="AZ8" s="44"/>
      <c r="BA8" s="44"/>
      <c r="BB8" s="44">
        <f>データ!U6</f>
        <v>874.43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26.32</v>
      </c>
      <c r="Q10" s="44"/>
      <c r="R10" s="44"/>
      <c r="S10" s="44"/>
      <c r="T10" s="44"/>
      <c r="U10" s="44"/>
      <c r="V10" s="44"/>
      <c r="W10" s="44">
        <f>データ!Q6</f>
        <v>100</v>
      </c>
      <c r="X10" s="44"/>
      <c r="Y10" s="44"/>
      <c r="Z10" s="44"/>
      <c r="AA10" s="44"/>
      <c r="AB10" s="44"/>
      <c r="AC10" s="44"/>
      <c r="AD10" s="49">
        <f>データ!R6</f>
        <v>1369</v>
      </c>
      <c r="AE10" s="49"/>
      <c r="AF10" s="49"/>
      <c r="AG10" s="49"/>
      <c r="AH10" s="49"/>
      <c r="AI10" s="49"/>
      <c r="AJ10" s="49"/>
      <c r="AK10" s="2"/>
      <c r="AL10" s="49">
        <f>データ!V6</f>
        <v>11475</v>
      </c>
      <c r="AM10" s="49"/>
      <c r="AN10" s="49"/>
      <c r="AO10" s="49"/>
      <c r="AP10" s="49"/>
      <c r="AQ10" s="49"/>
      <c r="AR10" s="49"/>
      <c r="AS10" s="49"/>
      <c r="AT10" s="44">
        <f>データ!W6</f>
        <v>1.88</v>
      </c>
      <c r="AU10" s="44"/>
      <c r="AV10" s="44"/>
      <c r="AW10" s="44"/>
      <c r="AX10" s="44"/>
      <c r="AY10" s="44"/>
      <c r="AZ10" s="44"/>
      <c r="BA10" s="44"/>
      <c r="BB10" s="44">
        <f>データ!X6</f>
        <v>6103.72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126</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dcqsH0kVMcdY+RO1lEFFBeK/Q4rUo+6NNyr9Km5BaGPj2RKY2KShKIykc+qeHfqhjEHaxdlcA6MD/eKz60IIkQ==" saltValue="EO2RHql1GSuEKLJGmVVXV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472158</v>
      </c>
      <c r="D6" s="32">
        <f t="shared" si="3"/>
        <v>47</v>
      </c>
      <c r="E6" s="32">
        <f t="shared" si="3"/>
        <v>17</v>
      </c>
      <c r="F6" s="32">
        <f t="shared" si="3"/>
        <v>1</v>
      </c>
      <c r="G6" s="32">
        <f t="shared" si="3"/>
        <v>0</v>
      </c>
      <c r="H6" s="32" t="str">
        <f t="shared" si="3"/>
        <v>沖縄県　南城市</v>
      </c>
      <c r="I6" s="32" t="str">
        <f t="shared" si="3"/>
        <v>法非適用</v>
      </c>
      <c r="J6" s="32" t="str">
        <f t="shared" si="3"/>
        <v>下水道事業</v>
      </c>
      <c r="K6" s="32" t="str">
        <f t="shared" si="3"/>
        <v>公共下水道</v>
      </c>
      <c r="L6" s="32" t="str">
        <f t="shared" si="3"/>
        <v>Cb3</v>
      </c>
      <c r="M6" s="32" t="str">
        <f t="shared" si="3"/>
        <v>非設置</v>
      </c>
      <c r="N6" s="33" t="str">
        <f t="shared" si="3"/>
        <v>-</v>
      </c>
      <c r="O6" s="33" t="str">
        <f t="shared" si="3"/>
        <v>該当数値なし</v>
      </c>
      <c r="P6" s="33">
        <f t="shared" si="3"/>
        <v>26.32</v>
      </c>
      <c r="Q6" s="33">
        <f t="shared" si="3"/>
        <v>100</v>
      </c>
      <c r="R6" s="33">
        <f t="shared" si="3"/>
        <v>1369</v>
      </c>
      <c r="S6" s="33">
        <f t="shared" si="3"/>
        <v>43669</v>
      </c>
      <c r="T6" s="33">
        <f t="shared" si="3"/>
        <v>49.94</v>
      </c>
      <c r="U6" s="33">
        <f t="shared" si="3"/>
        <v>874.43</v>
      </c>
      <c r="V6" s="33">
        <f t="shared" si="3"/>
        <v>11475</v>
      </c>
      <c r="W6" s="33">
        <f t="shared" si="3"/>
        <v>1.88</v>
      </c>
      <c r="X6" s="33">
        <f t="shared" si="3"/>
        <v>6103.72</v>
      </c>
      <c r="Y6" s="34">
        <f>IF(Y7="",NA(),Y7)</f>
        <v>55.08</v>
      </c>
      <c r="Z6" s="34">
        <f t="shared" ref="Z6:AH6" si="4">IF(Z7="",NA(),Z7)</f>
        <v>53.02</v>
      </c>
      <c r="AA6" s="34">
        <f t="shared" si="4"/>
        <v>54.4</v>
      </c>
      <c r="AB6" s="34">
        <f t="shared" si="4"/>
        <v>54.38</v>
      </c>
      <c r="AC6" s="34">
        <f t="shared" si="4"/>
        <v>75.53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427.19</v>
      </c>
      <c r="BG6" s="34">
        <f t="shared" ref="BG6:BO6" si="7">IF(BG7="",NA(),BG7)</f>
        <v>381.56</v>
      </c>
      <c r="BH6" s="34">
        <f t="shared" si="7"/>
        <v>3632.25</v>
      </c>
      <c r="BI6" s="34">
        <f t="shared" si="7"/>
        <v>3351.45</v>
      </c>
      <c r="BJ6" s="34">
        <f t="shared" si="7"/>
        <v>3147.52</v>
      </c>
      <c r="BK6" s="34">
        <f t="shared" si="7"/>
        <v>1853.46</v>
      </c>
      <c r="BL6" s="34">
        <f t="shared" si="7"/>
        <v>1847.13</v>
      </c>
      <c r="BM6" s="34">
        <f t="shared" si="7"/>
        <v>1862.51</v>
      </c>
      <c r="BN6" s="34">
        <f t="shared" si="7"/>
        <v>1622.57</v>
      </c>
      <c r="BO6" s="34">
        <f t="shared" si="7"/>
        <v>985.65</v>
      </c>
      <c r="BP6" s="33" t="str">
        <f>IF(BP7="","",IF(BP7="-","【-】","【"&amp;SUBSTITUTE(TEXT(BP7,"#,##0.00"),"-","△")&amp;"】"))</f>
        <v>【707.33】</v>
      </c>
      <c r="BQ6" s="34">
        <f>IF(BQ7="",NA(),BQ7)</f>
        <v>32.96</v>
      </c>
      <c r="BR6" s="34">
        <f t="shared" ref="BR6:BZ6" si="8">IF(BR7="",NA(),BR7)</f>
        <v>33.21</v>
      </c>
      <c r="BS6" s="34">
        <f t="shared" si="8"/>
        <v>35.06</v>
      </c>
      <c r="BT6" s="34">
        <f t="shared" si="8"/>
        <v>35.28</v>
      </c>
      <c r="BU6" s="34">
        <f t="shared" si="8"/>
        <v>52.69</v>
      </c>
      <c r="BV6" s="34">
        <f t="shared" si="8"/>
        <v>45.22</v>
      </c>
      <c r="BW6" s="34">
        <f t="shared" si="8"/>
        <v>42.22</v>
      </c>
      <c r="BX6" s="34">
        <f t="shared" si="8"/>
        <v>53.03</v>
      </c>
      <c r="BY6" s="34">
        <f t="shared" si="8"/>
        <v>58.32</v>
      </c>
      <c r="BZ6" s="34">
        <f t="shared" si="8"/>
        <v>62.11</v>
      </c>
      <c r="CA6" s="33" t="str">
        <f>IF(CA7="","",IF(CA7="-","【-】","【"&amp;SUBSTITUTE(TEXT(CA7,"#,##0.00"),"-","△")&amp;"】"))</f>
        <v>【101.26】</v>
      </c>
      <c r="CB6" s="34">
        <f>IF(CB7="",NA(),CB7)</f>
        <v>232.68</v>
      </c>
      <c r="CC6" s="34">
        <f t="shared" ref="CC6:CK6" si="9">IF(CC7="",NA(),CC7)</f>
        <v>231.73</v>
      </c>
      <c r="CD6" s="34">
        <f t="shared" si="9"/>
        <v>225.87</v>
      </c>
      <c r="CE6" s="34">
        <f t="shared" si="9"/>
        <v>223.25</v>
      </c>
      <c r="CF6" s="34">
        <f t="shared" si="9"/>
        <v>150</v>
      </c>
      <c r="CG6" s="34">
        <f t="shared" si="9"/>
        <v>290.39999999999998</v>
      </c>
      <c r="CH6" s="34">
        <f t="shared" si="9"/>
        <v>300.07</v>
      </c>
      <c r="CI6" s="34">
        <f t="shared" si="9"/>
        <v>250.86</v>
      </c>
      <c r="CJ6" s="34">
        <f t="shared" si="9"/>
        <v>227.65</v>
      </c>
      <c r="CK6" s="34">
        <f t="shared" si="9"/>
        <v>225.27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42.07</v>
      </c>
      <c r="CT6" s="34">
        <f t="shared" si="10"/>
        <v>37.950000000000003</v>
      </c>
      <c r="CU6" s="34">
        <f t="shared" si="10"/>
        <v>32.42</v>
      </c>
      <c r="CV6" s="34">
        <f t="shared" si="10"/>
        <v>35.15</v>
      </c>
      <c r="CW6" s="33" t="str">
        <f>IF(CW7="","",IF(CW7="-","【-】","【"&amp;SUBSTITUTE(TEXT(CW7,"#,##0.00"),"-","△")&amp;"】"))</f>
        <v>【60.13】</v>
      </c>
      <c r="CX6" s="34">
        <f>IF(CX7="",NA(),CX7)</f>
        <v>43.54</v>
      </c>
      <c r="CY6" s="34">
        <f t="shared" ref="CY6:DG6" si="11">IF(CY7="",NA(),CY7)</f>
        <v>56.52</v>
      </c>
      <c r="CZ6" s="34">
        <f t="shared" si="11"/>
        <v>62.31</v>
      </c>
      <c r="DA6" s="34">
        <f t="shared" si="11"/>
        <v>58.99</v>
      </c>
      <c r="DB6" s="34">
        <f t="shared" si="11"/>
        <v>61.19</v>
      </c>
      <c r="DC6" s="34">
        <f t="shared" si="11"/>
        <v>61.85</v>
      </c>
      <c r="DD6" s="34">
        <f t="shared" si="11"/>
        <v>63.92</v>
      </c>
      <c r="DE6" s="34">
        <f t="shared" si="11"/>
        <v>63.25</v>
      </c>
      <c r="DF6" s="34">
        <f t="shared" si="11"/>
        <v>60.69</v>
      </c>
      <c r="DG6" s="34">
        <f t="shared" si="11"/>
        <v>61.88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2.94</v>
      </c>
      <c r="EI6" s="34">
        <f t="shared" si="14"/>
        <v>2.86</v>
      </c>
      <c r="EJ6" s="34">
        <f t="shared" si="14"/>
        <v>0.74</v>
      </c>
      <c r="EK6" s="34">
        <f t="shared" si="14"/>
        <v>0.57999999999999996</v>
      </c>
      <c r="EL6" s="34">
        <f t="shared" si="14"/>
        <v>0.01</v>
      </c>
      <c r="EM6" s="34">
        <f t="shared" si="14"/>
        <v>0.2</v>
      </c>
      <c r="EN6" s="34">
        <f t="shared" si="14"/>
        <v>0.33</v>
      </c>
      <c r="EO6" s="33" t="str">
        <f>IF(EO7="","",IF(EO7="-","【-】","【"&amp;SUBSTITUTE(TEXT(EO7,"#,##0.00"),"-","△")&amp;"】"))</f>
        <v>【0.23】</v>
      </c>
    </row>
    <row r="7" spans="1:145" s="35" customFormat="1" x14ac:dyDescent="0.15">
      <c r="A7" s="27"/>
      <c r="B7" s="36">
        <v>2017</v>
      </c>
      <c r="C7" s="36">
        <v>472158</v>
      </c>
      <c r="D7" s="36">
        <v>47</v>
      </c>
      <c r="E7" s="36">
        <v>17</v>
      </c>
      <c r="F7" s="36">
        <v>1</v>
      </c>
      <c r="G7" s="36">
        <v>0</v>
      </c>
      <c r="H7" s="36" t="s">
        <v>111</v>
      </c>
      <c r="I7" s="36" t="s">
        <v>112</v>
      </c>
      <c r="J7" s="36" t="s">
        <v>113</v>
      </c>
      <c r="K7" s="36" t="s">
        <v>114</v>
      </c>
      <c r="L7" s="36" t="s">
        <v>115</v>
      </c>
      <c r="M7" s="36" t="s">
        <v>116</v>
      </c>
      <c r="N7" s="37" t="s">
        <v>117</v>
      </c>
      <c r="O7" s="37" t="s">
        <v>118</v>
      </c>
      <c r="P7" s="37">
        <v>26.32</v>
      </c>
      <c r="Q7" s="37">
        <v>100</v>
      </c>
      <c r="R7" s="37">
        <v>1369</v>
      </c>
      <c r="S7" s="37">
        <v>43669</v>
      </c>
      <c r="T7" s="37">
        <v>49.94</v>
      </c>
      <c r="U7" s="37">
        <v>874.43</v>
      </c>
      <c r="V7" s="37">
        <v>11475</v>
      </c>
      <c r="W7" s="37">
        <v>1.88</v>
      </c>
      <c r="X7" s="37">
        <v>6103.72</v>
      </c>
      <c r="Y7" s="37">
        <v>55.08</v>
      </c>
      <c r="Z7" s="37">
        <v>53.02</v>
      </c>
      <c r="AA7" s="37">
        <v>54.4</v>
      </c>
      <c r="AB7" s="37">
        <v>54.38</v>
      </c>
      <c r="AC7" s="37">
        <v>75.53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427.19</v>
      </c>
      <c r="BG7" s="37">
        <v>381.56</v>
      </c>
      <c r="BH7" s="37">
        <v>3632.25</v>
      </c>
      <c r="BI7" s="37">
        <v>3351.45</v>
      </c>
      <c r="BJ7" s="37">
        <v>3147.52</v>
      </c>
      <c r="BK7" s="37">
        <v>1853.46</v>
      </c>
      <c r="BL7" s="37">
        <v>1847.13</v>
      </c>
      <c r="BM7" s="37">
        <v>1862.51</v>
      </c>
      <c r="BN7" s="37">
        <v>1622.57</v>
      </c>
      <c r="BO7" s="37">
        <v>985.65</v>
      </c>
      <c r="BP7" s="37">
        <v>707.33</v>
      </c>
      <c r="BQ7" s="37">
        <v>32.96</v>
      </c>
      <c r="BR7" s="37">
        <v>33.21</v>
      </c>
      <c r="BS7" s="37">
        <v>35.06</v>
      </c>
      <c r="BT7" s="37">
        <v>35.28</v>
      </c>
      <c r="BU7" s="37">
        <v>52.69</v>
      </c>
      <c r="BV7" s="37">
        <v>45.22</v>
      </c>
      <c r="BW7" s="37">
        <v>42.22</v>
      </c>
      <c r="BX7" s="37">
        <v>53.03</v>
      </c>
      <c r="BY7" s="37">
        <v>58.32</v>
      </c>
      <c r="BZ7" s="37">
        <v>62.11</v>
      </c>
      <c r="CA7" s="37">
        <v>101.26</v>
      </c>
      <c r="CB7" s="37">
        <v>232.68</v>
      </c>
      <c r="CC7" s="37">
        <v>231.73</v>
      </c>
      <c r="CD7" s="37">
        <v>225.87</v>
      </c>
      <c r="CE7" s="37">
        <v>223.25</v>
      </c>
      <c r="CF7" s="37">
        <v>150</v>
      </c>
      <c r="CG7" s="37">
        <v>290.39999999999998</v>
      </c>
      <c r="CH7" s="37">
        <v>300.07</v>
      </c>
      <c r="CI7" s="37">
        <v>250.86</v>
      </c>
      <c r="CJ7" s="37">
        <v>227.65</v>
      </c>
      <c r="CK7" s="37">
        <v>225.27</v>
      </c>
      <c r="CL7" s="37">
        <v>136.38999999999999</v>
      </c>
      <c r="CM7" s="37" t="s">
        <v>117</v>
      </c>
      <c r="CN7" s="37" t="s">
        <v>117</v>
      </c>
      <c r="CO7" s="37" t="s">
        <v>117</v>
      </c>
      <c r="CP7" s="37" t="s">
        <v>117</v>
      </c>
      <c r="CQ7" s="37" t="s">
        <v>117</v>
      </c>
      <c r="CR7" s="37">
        <v>37.36</v>
      </c>
      <c r="CS7" s="37">
        <v>42.07</v>
      </c>
      <c r="CT7" s="37">
        <v>37.950000000000003</v>
      </c>
      <c r="CU7" s="37">
        <v>32.42</v>
      </c>
      <c r="CV7" s="37">
        <v>35.15</v>
      </c>
      <c r="CW7" s="37">
        <v>60.13</v>
      </c>
      <c r="CX7" s="37">
        <v>43.54</v>
      </c>
      <c r="CY7" s="37">
        <v>56.52</v>
      </c>
      <c r="CZ7" s="37">
        <v>62.31</v>
      </c>
      <c r="DA7" s="37">
        <v>58.99</v>
      </c>
      <c r="DB7" s="37">
        <v>61.19</v>
      </c>
      <c r="DC7" s="37">
        <v>61.85</v>
      </c>
      <c r="DD7" s="37">
        <v>63.92</v>
      </c>
      <c r="DE7" s="37">
        <v>63.25</v>
      </c>
      <c r="DF7" s="37">
        <v>60.69</v>
      </c>
      <c r="DG7" s="37">
        <v>61.88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2.94</v>
      </c>
      <c r="EI7" s="37">
        <v>2.86</v>
      </c>
      <c r="EJ7" s="37">
        <v>0.74</v>
      </c>
      <c r="EK7" s="37">
        <v>0.57999999999999996</v>
      </c>
      <c r="EL7" s="37">
        <v>0.01</v>
      </c>
      <c r="EM7" s="37">
        <v>0.2</v>
      </c>
      <c r="EN7" s="37">
        <v>0.33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dcterms:created xsi:type="dcterms:W3CDTF">2018-12-03T09:09:13Z</dcterms:created>
  <dcterms:modified xsi:type="dcterms:W3CDTF">2019-01-30T08:16:23Z</dcterms:modified>
  <cp:category/>
</cp:coreProperties>
</file>