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下水道課\予算・経理関係(英史・克治)\公営企業関係（H27)\H28.1.28公営企業に係る「経営比較分析表」の分析等について\①県提出資料\②修正分\"/>
    </mc:Choice>
  </mc:AlternateContent>
  <workbookProtection workbookPassword="B501" lockStructure="1"/>
  <bookViews>
    <workbookView xWindow="0" yWindow="0" windowWidth="10290" windowHeight="769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<sst xmlns="http://schemas.openxmlformats.org/spreadsheetml/2006/main" count="221" uniqueCount="111">
  <si>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</si>
  <si>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</si>
  <si>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</si>
  <si>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</si>
  <si>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</si>
  <si>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</si>
  <si>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</si>
  <si>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</si>
  <si>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</si>
  <si>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</si>
  <si>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</si>
  <si>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</si>
  <si>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</si>
  <si>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</si>
  <si>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</si>
  <si>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</si>
  <si>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</si>
  <si>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</si>
  <si>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</si>
  <si>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</si>
  <si>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</si>
  <si>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</si>
  <si>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</si>
  <si>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</si>
  <si>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</si>
  <si>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</si>
  <si>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</si>
  <si>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</si>
  <si>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</si>
  <si>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</si>
  <si>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</si>
  <si>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</si>
  <si>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</si>
  <si>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</si>
  <si>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</si>
  <si>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</si>
  <si>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</si>
  <si>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</si>
  <si>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</si>
  <si>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</si>
  <si>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</si>
  <si>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</si>
  <si>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</si>
  <si>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</si>
  <si>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</si>
  <si>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</si>
  <si>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</si>
  <si>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</si>
  <si>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</si>
  <si>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</si>
  <si>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</si>
  <si>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</si>
  <si>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</si>
  <si>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</si>
  <si>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</si>
  <si>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</si>
  <si>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</si>
  <si>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</si>
  <si>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</si>
  <si>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</si>
  <si>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</si>
  <si>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</si>
  <si>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</si>
  <si>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</si>
  <si>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</si>
  <si>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</si>
  <si>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</si>
  <si>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</si>
  <si>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</si>
  <si>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</si>
  <si>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</si>
  <si>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</si>
  <si>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</si>
  <si>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</si>
  <si>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</si>
  <si>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</si>
  <si>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</si>
  <si>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</si>
  <si>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</si>
  <si>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</si>
  <si>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</si>
  <si>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</si>
  <si>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</si>
  <si>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</si>
  <si>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</si>
  <si>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</si>
  <si>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</si>
  <si>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</si>
  <si>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</si>
  <si>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</si>
  <si>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</si>
  <si>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</si>
  <si>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</si>
  <si>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</si>
  <si>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</si>
  <si>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</si>
  <si>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</si>
  <si>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</si>
  <si>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</si>
  <si>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</si>
  <si>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</si>
  <si>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</si>
  <si>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</si>
  <si>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</si>
  <si>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</si>
  <si>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</si>
  <si>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</si>
  <si>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</si>
  <si>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老朽化した施設については、修繕箇所が増えているのが現状で修繕費やその他維持管理費が年々増えています。
　今後は、終末処理場の統廃合などを検討し、維持管理費の抑制に取り組んでいきます。</t>
    <rPh sb="1" eb="4">
      <t>ロウキュウカ</t>
    </rPh>
    <rPh sb="6" eb="8">
      <t>シセツ</t>
    </rPh>
    <rPh sb="14" eb="16">
      <t>シュウゼン</t>
    </rPh>
    <rPh sb="16" eb="18">
      <t>カショ</t>
    </rPh>
    <rPh sb="19" eb="20">
      <t>フ</t>
    </rPh>
    <rPh sb="26" eb="28">
      <t>ゲンジョウ</t>
    </rPh>
    <rPh sb="29" eb="32">
      <t>シュウゼンヒ</t>
    </rPh>
    <rPh sb="35" eb="36">
      <t>タ</t>
    </rPh>
    <rPh sb="36" eb="38">
      <t>イジ</t>
    </rPh>
    <rPh sb="38" eb="40">
      <t>カンリ</t>
    </rPh>
    <rPh sb="42" eb="44">
      <t>ネンネン</t>
    </rPh>
    <rPh sb="44" eb="45">
      <t>フ</t>
    </rPh>
    <rPh sb="53" eb="55">
      <t>コンゴ</t>
    </rPh>
    <rPh sb="57" eb="59">
      <t>シュウマツ</t>
    </rPh>
    <rPh sb="59" eb="62">
      <t>ショリジョウ</t>
    </rPh>
    <rPh sb="63" eb="66">
      <t>トウハイゴウ</t>
    </rPh>
    <rPh sb="69" eb="71">
      <t>ケントウ</t>
    </rPh>
    <rPh sb="73" eb="75">
      <t>イジ</t>
    </rPh>
    <rPh sb="75" eb="78">
      <t>カンリヒ</t>
    </rPh>
    <rPh sb="79" eb="81">
      <t>ヨクセイ</t>
    </rPh>
    <rPh sb="82" eb="83">
      <t>ト</t>
    </rPh>
    <rPh sb="84" eb="85">
      <t>ク</t>
    </rPh>
    <phoneticPr fontId="4"/>
  </si>
  <si>
    <t>　下水道接続推進の強化、下水道料金改定の検討や維持管理費のコスト縮減を検討し他会計からの繰入金の依存度を下げる必要がある。しかし、料金改定については、市民の意見や議会での議決を得るために他市町村と比較しながら慎重に取り組んでいきたい。
　また、終末処理場の統廃合の検討など、今後も可能な取り組みを行い、経営分析を実施していきたい。</t>
    <rPh sb="122" eb="124">
      <t>シュウマツ</t>
    </rPh>
    <rPh sb="124" eb="127">
      <t>ショリジョウ</t>
    </rPh>
    <rPh sb="128" eb="131">
      <t>トウハイゴウ</t>
    </rPh>
    <rPh sb="132" eb="134">
      <t>ケントウ</t>
    </rPh>
    <rPh sb="148" eb="149">
      <t>オコナ</t>
    </rPh>
    <rPh sb="151" eb="153">
      <t>ケイエイ</t>
    </rPh>
    <rPh sb="153" eb="155">
      <t>ブンセキ</t>
    </rPh>
    <phoneticPr fontId="4"/>
  </si>
  <si>
    <t xml:space="preserve">　平成１１年４月に知念西部地区汚水処理場が供用開始され、現在１２箇所終末処理場があります。
①総収益について、料金収入は、毎年度増加しているが、他会計繰入金についても総収益の約５８％となっており依然高い状況にある。
　総費用については、主に地方債償還金が増加している。
⑤料金収入は、接続率の増に伴い増加している。汚水処理費は、維持管理費費が主で横ばいの状況である。
⑥汚水処理費用については、大きな増減は無いが、接続率の増により有収水量が増加している。
⑦現状の施設規模を適切に判断し、今後終末処理場の統廃合などを含め検討していく必要がある。
⑧平均値を下回っており、現在取り組んでいる接続推進員の個別訪問をより強化する必要がある。
</t>
    <rPh sb="1" eb="3">
      <t>ヘイセイ</t>
    </rPh>
    <rPh sb="5" eb="6">
      <t>ネン</t>
    </rPh>
    <rPh sb="7" eb="8">
      <t>ガツ</t>
    </rPh>
    <rPh sb="9" eb="11">
      <t>チネン</t>
    </rPh>
    <rPh sb="11" eb="13">
      <t>セイブ</t>
    </rPh>
    <rPh sb="13" eb="15">
      <t>チク</t>
    </rPh>
    <rPh sb="15" eb="17">
      <t>オスイ</t>
    </rPh>
    <rPh sb="17" eb="20">
      <t>ショリジョウ</t>
    </rPh>
    <rPh sb="21" eb="23">
      <t>キョウヨウ</t>
    </rPh>
    <rPh sb="23" eb="25">
      <t>カイシ</t>
    </rPh>
    <rPh sb="28" eb="30">
      <t>ゲンザイ</t>
    </rPh>
    <rPh sb="32" eb="34">
      <t>カショ</t>
    </rPh>
    <rPh sb="34" eb="36">
      <t>シュウマツ</t>
    </rPh>
    <rPh sb="36" eb="38">
      <t>ショリ</t>
    </rPh>
    <rPh sb="38" eb="39">
      <t>ジョウ</t>
    </rPh>
    <rPh sb="47" eb="50">
      <t>ソウシュウエキ</t>
    </rPh>
    <rPh sb="55" eb="57">
      <t>リョウキン</t>
    </rPh>
    <rPh sb="57" eb="59">
      <t>シュウニュウ</t>
    </rPh>
    <rPh sb="61" eb="64">
      <t>マイネンド</t>
    </rPh>
    <rPh sb="64" eb="66">
      <t>ゾウカ</t>
    </rPh>
    <rPh sb="72" eb="73">
      <t>タ</t>
    </rPh>
    <rPh sb="73" eb="75">
      <t>カイケイ</t>
    </rPh>
    <rPh sb="75" eb="77">
      <t>クリイレ</t>
    </rPh>
    <rPh sb="77" eb="78">
      <t>キン</t>
    </rPh>
    <rPh sb="83" eb="86">
      <t>ソウシュウエキ</t>
    </rPh>
    <rPh sb="87" eb="88">
      <t>ヤク</t>
    </rPh>
    <rPh sb="97" eb="99">
      <t>イゼン</t>
    </rPh>
    <rPh sb="99" eb="100">
      <t>タカ</t>
    </rPh>
    <rPh sb="101" eb="103">
      <t>ジョウキョウ</t>
    </rPh>
    <rPh sb="109" eb="112">
      <t>ソウヒヨウ</t>
    </rPh>
    <rPh sb="118" eb="119">
      <t>オモ</t>
    </rPh>
    <rPh sb="120" eb="123">
      <t>チホウサイ</t>
    </rPh>
    <rPh sb="123" eb="125">
      <t>ショウカン</t>
    </rPh>
    <rPh sb="125" eb="126">
      <t>キン</t>
    </rPh>
    <rPh sb="127" eb="129">
      <t>ゾウカ</t>
    </rPh>
    <rPh sb="136" eb="138">
      <t>リョウキン</t>
    </rPh>
    <rPh sb="138" eb="140">
      <t>シュウニュウ</t>
    </rPh>
    <rPh sb="142" eb="144">
      <t>セツゾク</t>
    </rPh>
    <rPh sb="144" eb="145">
      <t>リツ</t>
    </rPh>
    <rPh sb="146" eb="147">
      <t>ゾウ</t>
    </rPh>
    <rPh sb="148" eb="149">
      <t>トモナ</t>
    </rPh>
    <rPh sb="150" eb="152">
      <t>ゾウカ</t>
    </rPh>
    <rPh sb="157" eb="159">
      <t>オスイ</t>
    </rPh>
    <rPh sb="159" eb="161">
      <t>ショリ</t>
    </rPh>
    <rPh sb="161" eb="162">
      <t>ヒ</t>
    </rPh>
    <rPh sb="164" eb="166">
      <t>イジ</t>
    </rPh>
    <rPh sb="166" eb="168">
      <t>カンリ</t>
    </rPh>
    <rPh sb="168" eb="169">
      <t>ヒ</t>
    </rPh>
    <rPh sb="169" eb="170">
      <t>ヒ</t>
    </rPh>
    <rPh sb="171" eb="172">
      <t>オモ</t>
    </rPh>
    <rPh sb="173" eb="174">
      <t>ヨコ</t>
    </rPh>
    <rPh sb="177" eb="179">
      <t>ジョウキョウ</t>
    </rPh>
    <rPh sb="185" eb="187">
      <t>オスイ</t>
    </rPh>
    <rPh sb="187" eb="189">
      <t>ショリ</t>
    </rPh>
    <rPh sb="189" eb="191">
      <t>ヒヨウ</t>
    </rPh>
    <rPh sb="197" eb="198">
      <t>オオ</t>
    </rPh>
    <rPh sb="200" eb="202">
      <t>ゾウゲン</t>
    </rPh>
    <rPh sb="203" eb="204">
      <t>ナ</t>
    </rPh>
    <rPh sb="207" eb="209">
      <t>セツゾク</t>
    </rPh>
    <rPh sb="209" eb="210">
      <t>リツ</t>
    </rPh>
    <rPh sb="215" eb="217">
      <t>ユウシュウ</t>
    </rPh>
    <rPh sb="217" eb="219">
      <t>スイリョウ</t>
    </rPh>
    <rPh sb="220" eb="222">
      <t>ゾウカ</t>
    </rPh>
    <rPh sb="229" eb="231">
      <t>ゲンジョウ</t>
    </rPh>
    <rPh sb="232" eb="234">
      <t>シセツ</t>
    </rPh>
    <rPh sb="234" eb="236">
      <t>キボ</t>
    </rPh>
    <rPh sb="237" eb="239">
      <t>テキセツ</t>
    </rPh>
    <rPh sb="240" eb="242">
      <t>ハンダン</t>
    </rPh>
    <rPh sb="244" eb="246">
      <t>コンゴ</t>
    </rPh>
    <rPh sb="246" eb="248">
      <t>シュウマツ</t>
    </rPh>
    <rPh sb="248" eb="251">
      <t>ショリジョウ</t>
    </rPh>
    <rPh sb="252" eb="255">
      <t>トウハイゴウ</t>
    </rPh>
    <rPh sb="258" eb="259">
      <t>フク</t>
    </rPh>
    <rPh sb="260" eb="262">
      <t>ケントウ</t>
    </rPh>
    <rPh sb="266" eb="268">
      <t>ヒツヨウ</t>
    </rPh>
    <rPh sb="274" eb="277">
      <t>ヘイキンチ</t>
    </rPh>
    <rPh sb="278" eb="280">
      <t>シタマワ</t>
    </rPh>
    <rPh sb="285" eb="287">
      <t>ゲンザイ</t>
    </rPh>
    <rPh sb="287" eb="288">
      <t>ト</t>
    </rPh>
    <rPh sb="289" eb="290">
      <t>ク</t>
    </rPh>
    <rPh sb="294" eb="296">
      <t>セツゾク</t>
    </rPh>
    <rPh sb="296" eb="298">
      <t>スイシン</t>
    </rPh>
    <rPh sb="298" eb="299">
      <t>イン</t>
    </rPh>
    <rPh sb="300" eb="302">
      <t>コベツ</t>
    </rPh>
    <rPh sb="302" eb="304">
      <t>ホウモン</t>
    </rPh>
    <rPh sb="307" eb="309">
      <t>キョウカ</t>
    </rPh>
    <rPh sb="311" eb="3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</si>
</sst>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7384496"/>
        <c:axId val="40611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407384496"/>
        <c:axId val="406113032"/>
      </c:lineChart>
      <c:dateAx>
        <c:axId val="407384496"/>
        <c:scaling>
          <c:orientation val="minMax"/>
        </c:scaling>
        <c:delete val="1"/>
        <c:axPos val="b"/>
        <c:numFmt formatCode="ge" sourceLinked="1"/>
        <c:majorTickMark val="none"/>
        <c:minorTickMark val="none"/>
        <c:tickLblPos val="none"/>
        <c:crossAx val="406113032"/>
        <c:crosses val="autoZero"/>
        <c:auto val="1"/>
        <c:lblOffset val="100"/>
        <c:baseTimeUnit val="years"/>
      </c:dateAx>
      <c:valAx>
        <c:axId val="40611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38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45.31</c:v>
                </c:pt>
                <c:pt idx="1">
                  <c:v>46.99</c:v>
                </c:pt>
                <c:pt idx="2">
                  <c:v>49.98</c:v>
                </c:pt>
                <c:pt idx="3">
                  <c:v>49.98</c:v>
                </c:pt>
                <c:pt idx="4">
                  <c:v>47.38</c:v>
                </c:pt>
              </c:numCache>
            </c:numRef>
          </c:val>
        </c:ser>
        <c:dLbls>
          <c:showLegendKey val="0"/>
          <c:showVal val="0"/>
          <c:showCatName val="0"/>
          <c:showSerName val="0"/>
          <c:showPercent val="0"/>
          <c:showBubbleSize val="0"/>
        </c:dLbls>
        <c:gapWidth val="150"/>
        <c:axId val="408219720"/>
        <c:axId val="40822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53.24</c:v>
                </c:pt>
              </c:numCache>
            </c:numRef>
          </c:val>
          <c:smooth val="0"/>
        </c:ser>
        <c:dLbls>
          <c:showLegendKey val="0"/>
          <c:showVal val="0"/>
          <c:showCatName val="0"/>
          <c:showSerName val="0"/>
          <c:showPercent val="0"/>
          <c:showBubbleSize val="0"/>
        </c:dLbls>
        <c:marker val="1"/>
        <c:smooth val="0"/>
        <c:axId val="408219720"/>
        <c:axId val="408220112"/>
      </c:lineChart>
      <c:dateAx>
        <c:axId val="408219720"/>
        <c:scaling>
          <c:orientation val="minMax"/>
        </c:scaling>
        <c:delete val="1"/>
        <c:axPos val="b"/>
        <c:numFmt formatCode="ge" sourceLinked="1"/>
        <c:majorTickMark val="none"/>
        <c:minorTickMark val="none"/>
        <c:tickLblPos val="none"/>
        <c:crossAx val="408220112"/>
        <c:crosses val="autoZero"/>
        <c:auto val="1"/>
        <c:lblOffset val="100"/>
        <c:baseTimeUnit val="years"/>
      </c:dateAx>
      <c:valAx>
        <c:axId val="40822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1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67.37</c:v>
                </c:pt>
                <c:pt idx="1">
                  <c:v>67.94</c:v>
                </c:pt>
                <c:pt idx="2">
                  <c:v>66.72</c:v>
                </c:pt>
                <c:pt idx="3">
                  <c:v>65.86</c:v>
                </c:pt>
                <c:pt idx="4">
                  <c:v>65.84</c:v>
                </c:pt>
              </c:numCache>
            </c:numRef>
          </c:val>
        </c:ser>
        <c:dLbls>
          <c:showLegendKey val="0"/>
          <c:showVal val="0"/>
          <c:showCatName val="0"/>
          <c:showSerName val="0"/>
          <c:showPercent val="0"/>
          <c:showBubbleSize val="0"/>
        </c:dLbls>
        <c:gapWidth val="150"/>
        <c:axId val="408221288"/>
        <c:axId val="40822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408221288"/>
        <c:axId val="408221680"/>
      </c:lineChart>
      <c:dateAx>
        <c:axId val="408221288"/>
        <c:scaling>
          <c:orientation val="minMax"/>
        </c:scaling>
        <c:delete val="1"/>
        <c:axPos val="b"/>
        <c:numFmt formatCode="ge" sourceLinked="1"/>
        <c:majorTickMark val="none"/>
        <c:minorTickMark val="none"/>
        <c:tickLblPos val="none"/>
        <c:crossAx val="408221680"/>
        <c:crosses val="autoZero"/>
        <c:auto val="1"/>
        <c:lblOffset val="100"/>
        <c:baseTimeUnit val="years"/>
      </c:dateAx>
      <c:valAx>
        <c:axId val="40822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2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74.459999999999994</c:v>
                </c:pt>
                <c:pt idx="1">
                  <c:v>77.06</c:v>
                </c:pt>
                <c:pt idx="2">
                  <c:v>77.319999999999993</c:v>
                </c:pt>
                <c:pt idx="3">
                  <c:v>79.06</c:v>
                </c:pt>
                <c:pt idx="4">
                  <c:v>75.45</c:v>
                </c:pt>
              </c:numCache>
            </c:numRef>
          </c:val>
        </c:ser>
        <c:dLbls>
          <c:showLegendKey val="0"/>
          <c:showVal val="0"/>
          <c:showCatName val="0"/>
          <c:showSerName val="0"/>
          <c:showPercent val="0"/>
          <c:showBubbleSize val="0"/>
        </c:dLbls>
        <c:gapWidth val="150"/>
        <c:axId val="407826560"/>
        <c:axId val="4078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7826560"/>
        <c:axId val="407828992"/>
      </c:lineChart>
      <c:dateAx>
        <c:axId val="407826560"/>
        <c:scaling>
          <c:orientation val="minMax"/>
        </c:scaling>
        <c:delete val="1"/>
        <c:axPos val="b"/>
        <c:numFmt formatCode="ge" sourceLinked="1"/>
        <c:majorTickMark val="none"/>
        <c:minorTickMark val="none"/>
        <c:tickLblPos val="none"/>
        <c:crossAx val="407828992"/>
        <c:crosses val="autoZero"/>
        <c:auto val="1"/>
        <c:lblOffset val="100"/>
        <c:baseTimeUnit val="years"/>
      </c:dateAx>
      <c:valAx>
        <c:axId val="4078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7861536"/>
        <c:axId val="4078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7861536"/>
        <c:axId val="407870112"/>
      </c:lineChart>
      <c:dateAx>
        <c:axId val="407861536"/>
        <c:scaling>
          <c:orientation val="minMax"/>
        </c:scaling>
        <c:delete val="1"/>
        <c:axPos val="b"/>
        <c:numFmt formatCode="ge" sourceLinked="1"/>
        <c:majorTickMark val="none"/>
        <c:minorTickMark val="none"/>
        <c:tickLblPos val="none"/>
        <c:crossAx val="407870112"/>
        <c:crosses val="autoZero"/>
        <c:auto val="1"/>
        <c:lblOffset val="100"/>
        <c:baseTimeUnit val="years"/>
      </c:dateAx>
      <c:valAx>
        <c:axId val="4078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434696"/>
        <c:axId val="2024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434696"/>
        <c:axId val="202437440"/>
      </c:lineChart>
      <c:dateAx>
        <c:axId val="202434696"/>
        <c:scaling>
          <c:orientation val="minMax"/>
        </c:scaling>
        <c:delete val="1"/>
        <c:axPos val="b"/>
        <c:numFmt formatCode="ge" sourceLinked="1"/>
        <c:majorTickMark val="none"/>
        <c:minorTickMark val="none"/>
        <c:tickLblPos val="none"/>
        <c:crossAx val="202437440"/>
        <c:crosses val="autoZero"/>
        <c:auto val="1"/>
        <c:lblOffset val="100"/>
        <c:baseTimeUnit val="years"/>
      </c:dateAx>
      <c:valAx>
        <c:axId val="2024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3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440184"/>
        <c:axId val="2024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440184"/>
        <c:axId val="202440576"/>
      </c:lineChart>
      <c:dateAx>
        <c:axId val="202440184"/>
        <c:scaling>
          <c:orientation val="minMax"/>
        </c:scaling>
        <c:delete val="1"/>
        <c:axPos val="b"/>
        <c:numFmt formatCode="ge" sourceLinked="1"/>
        <c:majorTickMark val="none"/>
        <c:minorTickMark val="none"/>
        <c:tickLblPos val="none"/>
        <c:crossAx val="202440576"/>
        <c:crosses val="autoZero"/>
        <c:auto val="1"/>
        <c:lblOffset val="100"/>
        <c:baseTimeUnit val="years"/>
      </c:dateAx>
      <c:valAx>
        <c:axId val="2024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4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7975376"/>
        <c:axId val="40797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7975376"/>
        <c:axId val="407975768"/>
      </c:lineChart>
      <c:dateAx>
        <c:axId val="407975376"/>
        <c:scaling>
          <c:orientation val="minMax"/>
        </c:scaling>
        <c:delete val="1"/>
        <c:axPos val="b"/>
        <c:numFmt formatCode="ge" sourceLinked="1"/>
        <c:majorTickMark val="none"/>
        <c:minorTickMark val="none"/>
        <c:tickLblPos val="none"/>
        <c:crossAx val="407975768"/>
        <c:crosses val="autoZero"/>
        <c:auto val="1"/>
        <c:lblOffset val="100"/>
        <c:baseTimeUnit val="years"/>
      </c:dateAx>
      <c:valAx>
        <c:axId val="40797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97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439792"/>
        <c:axId val="20243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202439792"/>
        <c:axId val="202439400"/>
      </c:lineChart>
      <c:dateAx>
        <c:axId val="202439792"/>
        <c:scaling>
          <c:orientation val="minMax"/>
        </c:scaling>
        <c:delete val="1"/>
        <c:axPos val="b"/>
        <c:numFmt formatCode="ge" sourceLinked="1"/>
        <c:majorTickMark val="none"/>
        <c:minorTickMark val="none"/>
        <c:tickLblPos val="none"/>
        <c:crossAx val="202439400"/>
        <c:crosses val="autoZero"/>
        <c:auto val="1"/>
        <c:lblOffset val="100"/>
        <c:baseTimeUnit val="years"/>
      </c:dateAx>
      <c:valAx>
        <c:axId val="20243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3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40.08</c:v>
                </c:pt>
                <c:pt idx="1">
                  <c:v>37.57</c:v>
                </c:pt>
                <c:pt idx="2">
                  <c:v>36.49</c:v>
                </c:pt>
                <c:pt idx="3">
                  <c:v>35.89</c:v>
                </c:pt>
                <c:pt idx="4">
                  <c:v>39.18</c:v>
                </c:pt>
              </c:numCache>
            </c:numRef>
          </c:val>
        </c:ser>
        <c:dLbls>
          <c:showLegendKey val="0"/>
          <c:showVal val="0"/>
          <c:showCatName val="0"/>
          <c:showSerName val="0"/>
          <c:showPercent val="0"/>
          <c:showBubbleSize val="0"/>
        </c:dLbls>
        <c:gapWidth val="150"/>
        <c:axId val="407974984"/>
        <c:axId val="40797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407974984"/>
        <c:axId val="407976944"/>
      </c:lineChart>
      <c:dateAx>
        <c:axId val="407974984"/>
        <c:scaling>
          <c:orientation val="minMax"/>
        </c:scaling>
        <c:delete val="1"/>
        <c:axPos val="b"/>
        <c:numFmt formatCode="ge" sourceLinked="1"/>
        <c:majorTickMark val="none"/>
        <c:minorTickMark val="none"/>
        <c:tickLblPos val="none"/>
        <c:crossAx val="407976944"/>
        <c:crosses val="autoZero"/>
        <c:auto val="1"/>
        <c:lblOffset val="100"/>
        <c:baseTimeUnit val="years"/>
      </c:dateAx>
      <c:valAx>
        <c:axId val="40797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97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184.67</c:v>
                </c:pt>
                <c:pt idx="1">
                  <c:v>196.7</c:v>
                </c:pt>
                <c:pt idx="2">
                  <c:v>204.08</c:v>
                </c:pt>
                <c:pt idx="3">
                  <c:v>208.93</c:v>
                </c:pt>
                <c:pt idx="4">
                  <c:v>195.31</c:v>
                </c:pt>
              </c:numCache>
            </c:numRef>
          </c:val>
        </c:ser>
        <c:dLbls>
          <c:showLegendKey val="0"/>
          <c:showVal val="0"/>
          <c:showCatName val="0"/>
          <c:showSerName val="0"/>
          <c:showPercent val="0"/>
          <c:showBubbleSize val="0"/>
        </c:dLbls>
        <c:gapWidth val="150"/>
        <c:axId val="408218152"/>
        <c:axId val="40821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408218152"/>
        <c:axId val="408218544"/>
      </c:lineChart>
      <c:dateAx>
        <c:axId val="408218152"/>
        <c:scaling>
          <c:orientation val="minMax"/>
        </c:scaling>
        <c:delete val="1"/>
        <c:axPos val="b"/>
        <c:numFmt formatCode="ge" sourceLinked="1"/>
        <c:majorTickMark val="none"/>
        <c:minorTickMark val="none"/>
        <c:tickLblPos val="none"/>
        <c:crossAx val="408218544"/>
        <c:crosses val="autoZero"/>
        <c:auto val="1"/>
        <c:lblOffset val="100"/>
        <c:baseTimeUnit val="years"/>
      </c:dateAx>
      <c:valAx>
        <c:axId val="40821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1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J10" sqref="BJ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南城市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42178</v>
      </c>
      <c r="AM8" s="47"/>
      <c r="AN8" s="47"/>
      <c r="AO8" s="47"/>
      <c r="AP8" s="47"/>
      <c r="AQ8" s="47"/>
      <c r="AR8" s="47"/>
      <c r="AS8" s="47"/>
      <c r="AT8" s="43">
        <f>データ!S6</f>
        <v>49.94</v>
      </c>
      <c r="AU8" s="43"/>
      <c r="AV8" s="43"/>
      <c r="AW8" s="43"/>
      <c r="AX8" s="43"/>
      <c r="AY8" s="43"/>
      <c r="AZ8" s="43"/>
      <c r="BA8" s="43"/>
      <c r="BB8" s="43">
        <f>データ!T6</f>
        <v>844.57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44.44</v>
      </c>
      <c r="Q10" s="43"/>
      <c r="R10" s="43"/>
      <c r="S10" s="43"/>
      <c r="T10" s="43"/>
      <c r="U10" s="43"/>
      <c r="V10" s="43"/>
      <c r="W10" s="43">
        <f>データ!P6</f>
        <v>100</v>
      </c>
      <c r="X10" s="43"/>
      <c r="Y10" s="43"/>
      <c r="Z10" s="43"/>
      <c r="AA10" s="43"/>
      <c r="AB10" s="43"/>
      <c r="AC10" s="43"/>
      <c r="AD10" s="47">
        <f>データ!Q6</f>
        <v>1369</v>
      </c>
      <c r="AE10" s="47"/>
      <c r="AF10" s="47"/>
      <c r="AG10" s="47"/>
      <c r="AH10" s="47"/>
      <c r="AI10" s="47"/>
      <c r="AJ10" s="47"/>
      <c r="AK10" s="2"/>
      <c r="AL10" s="47">
        <f>データ!U6</f>
        <v>18784</v>
      </c>
      <c r="AM10" s="47"/>
      <c r="AN10" s="47"/>
      <c r="AO10" s="47"/>
      <c r="AP10" s="47"/>
      <c r="AQ10" s="47"/>
      <c r="AR10" s="47"/>
      <c r="AS10" s="47"/>
      <c r="AT10" s="43">
        <f>データ!V6</f>
        <v>9.09</v>
      </c>
      <c r="AU10" s="43"/>
      <c r="AV10" s="43"/>
      <c r="AW10" s="43"/>
      <c r="AX10" s="43"/>
      <c r="AY10" s="43"/>
      <c r="AZ10" s="43"/>
      <c r="BA10" s="43"/>
      <c r="BB10" s="43">
        <f>データ!W6</f>
        <v>2066.4499999999998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472158</v>
      </c>
      <c r="D6" s="31">
        <f t="shared" si="3"/>
        <v>47</v>
      </c>
      <c r="E6" s="31">
        <f t="shared" si="3"/>
        <v>17</v>
      </c>
      <c r="F6" s="31">
        <f t="shared" si="3"/>
        <v>5</v>
      </c>
      <c r="G6" s="31">
        <f t="shared" si="3"/>
        <v>0</v>
      </c>
      <c r="H6" s="31" t="str">
        <f t="shared" si="3"/>
        <v>沖縄県　南城市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44.44</v>
      </c>
      <c r="P6" s="32">
        <f t="shared" si="3"/>
        <v>100</v>
      </c>
      <c r="Q6" s="32">
        <f t="shared" si="3"/>
        <v>1369</v>
      </c>
      <c r="R6" s="32">
        <f t="shared" si="3"/>
        <v>42178</v>
      </c>
      <c r="S6" s="32">
        <f t="shared" si="3"/>
        <v>49.94</v>
      </c>
      <c r="T6" s="32">
        <f t="shared" si="3"/>
        <v>844.57</v>
      </c>
      <c r="U6" s="32">
        <f t="shared" si="3"/>
        <v>18784</v>
      </c>
      <c r="V6" s="32">
        <f t="shared" si="3"/>
        <v>9.09</v>
      </c>
      <c r="W6" s="32">
        <f t="shared" si="3"/>
        <v>2066.4499999999998</v>
      </c>
      <c r="X6" s="33">
        <f>IF(X7="",NA(),X7)</f>
        <v>74.459999999999994</v>
      </c>
      <c r="Y6" s="33">
        <f t="shared" ref="Y6:AG6" si="4">IF(Y7="",NA(),Y7)</f>
        <v>77.06</v>
      </c>
      <c r="Z6" s="33">
        <f t="shared" si="4"/>
        <v>77.319999999999993</v>
      </c>
      <c r="AA6" s="33">
        <f t="shared" si="4"/>
        <v>79.06</v>
      </c>
      <c r="AB6" s="33">
        <f t="shared" si="4"/>
        <v>75.45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40.08</v>
      </c>
      <c r="BQ6" s="33">
        <f t="shared" ref="BQ6:BY6" si="8">IF(BQ7="",NA(),BQ7)</f>
        <v>37.57</v>
      </c>
      <c r="BR6" s="33">
        <f t="shared" si="8"/>
        <v>36.49</v>
      </c>
      <c r="BS6" s="33">
        <f t="shared" si="8"/>
        <v>35.89</v>
      </c>
      <c r="BT6" s="33">
        <f t="shared" si="8"/>
        <v>39.18</v>
      </c>
      <c r="BU6" s="33">
        <f t="shared" si="8"/>
        <v>43.24</v>
      </c>
      <c r="BV6" s="33">
        <f t="shared" si="8"/>
        <v>42.13</v>
      </c>
      <c r="BW6" s="33">
        <f t="shared" si="8"/>
        <v>42.48</v>
      </c>
      <c r="BX6" s="33">
        <f t="shared" si="8"/>
        <v>41.04</v>
      </c>
      <c r="BY6" s="33">
        <f t="shared" si="8"/>
        <v>50.82</v>
      </c>
      <c r="BZ6" s="32" t="str">
        <f>IF(BZ7="","",IF(BZ7="-","【-】","【"&amp;SUBSTITUTE(TEXT(BZ7,"#,##0.00"),"-","△")&amp;"】"))</f>
        <v>【51.49】</v>
      </c>
      <c r="CA6" s="33">
        <f>IF(CA7="",NA(),CA7)</f>
        <v>184.67</v>
      </c>
      <c r="CB6" s="33">
        <f t="shared" ref="CB6:CJ6" si="9">IF(CB7="",NA(),CB7)</f>
        <v>196.7</v>
      </c>
      <c r="CC6" s="33">
        <f t="shared" si="9"/>
        <v>204.08</v>
      </c>
      <c r="CD6" s="33">
        <f t="shared" si="9"/>
        <v>208.93</v>
      </c>
      <c r="CE6" s="33">
        <f t="shared" si="9"/>
        <v>195.31</v>
      </c>
      <c r="CF6" s="33">
        <f t="shared" si="9"/>
        <v>338.76</v>
      </c>
      <c r="CG6" s="33">
        <f t="shared" si="9"/>
        <v>348.41</v>
      </c>
      <c r="CH6" s="33">
        <f t="shared" si="9"/>
        <v>343.8</v>
      </c>
      <c r="CI6" s="33">
        <f t="shared" si="9"/>
        <v>357.08</v>
      </c>
      <c r="CJ6" s="33">
        <f t="shared" si="9"/>
        <v>300.52</v>
      </c>
      <c r="CK6" s="32" t="str">
        <f>IF(CK7="","",IF(CK7="-","【-】","【"&amp;SUBSTITUTE(TEXT(CK7,"#,##0.00"),"-","△")&amp;"】"))</f>
        <v>【295.10】</v>
      </c>
      <c r="CL6" s="33">
        <f>IF(CL7="",NA(),CL7)</f>
        <v>45.31</v>
      </c>
      <c r="CM6" s="33">
        <f t="shared" ref="CM6:CU6" si="10">IF(CM7="",NA(),CM7)</f>
        <v>46.99</v>
      </c>
      <c r="CN6" s="33">
        <f t="shared" si="10"/>
        <v>49.98</v>
      </c>
      <c r="CO6" s="33">
        <f t="shared" si="10"/>
        <v>49.98</v>
      </c>
      <c r="CP6" s="33">
        <f t="shared" si="10"/>
        <v>47.38</v>
      </c>
      <c r="CQ6" s="33">
        <f t="shared" si="10"/>
        <v>44.65</v>
      </c>
      <c r="CR6" s="33">
        <f t="shared" si="10"/>
        <v>46.85</v>
      </c>
      <c r="CS6" s="33">
        <f t="shared" si="10"/>
        <v>46.06</v>
      </c>
      <c r="CT6" s="33">
        <f t="shared" si="10"/>
        <v>45.95</v>
      </c>
      <c r="CU6" s="33">
        <f t="shared" si="10"/>
        <v>53.24</v>
      </c>
      <c r="CV6" s="32" t="str">
        <f>IF(CV7="","",IF(CV7="-","【-】","【"&amp;SUBSTITUTE(TEXT(CV7,"#,##0.00"),"-","△")&amp;"】"))</f>
        <v>【53.32】</v>
      </c>
      <c r="CW6" s="33">
        <f>IF(CW7="",NA(),CW7)</f>
        <v>67.37</v>
      </c>
      <c r="CX6" s="33">
        <f t="shared" ref="CX6:DF6" si="11">IF(CX7="",NA(),CX7)</f>
        <v>67.94</v>
      </c>
      <c r="CY6" s="33">
        <f t="shared" si="11"/>
        <v>66.72</v>
      </c>
      <c r="CZ6" s="33">
        <f t="shared" si="11"/>
        <v>65.86</v>
      </c>
      <c r="DA6" s="33">
        <f t="shared" si="11"/>
        <v>65.84</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472158</v>
      </c>
      <c r="D7" s="35">
        <v>47</v>
      </c>
      <c r="E7" s="35">
        <v>17</v>
      </c>
      <c r="F7" s="35">
        <v>5</v>
      </c>
      <c r="G7" s="35">
        <v>0</v>
      </c>
      <c r="H7" s="35" t="s">
        <v>96</v>
      </c>
      <c r="I7" s="35" t="s">
        <v>97</v>
      </c>
      <c r="J7" s="35" t="s">
        <v>98</v>
      </c>
      <c r="K7" s="35" t="s">
        <v>99</v>
      </c>
      <c r="L7" s="35" t="s">
        <v>100</v>
      </c>
      <c r="M7" s="36" t="s">
        <v>101</v>
      </c>
      <c r="N7" s="36" t="s">
        <v>102</v>
      </c>
      <c r="O7" s="36">
        <v>44.44</v>
      </c>
      <c r="P7" s="36">
        <v>100</v>
      </c>
      <c r="Q7" s="36">
        <v>1369</v>
      </c>
      <c r="R7" s="36">
        <v>42178</v>
      </c>
      <c r="S7" s="36">
        <v>49.94</v>
      </c>
      <c r="T7" s="36">
        <v>844.57</v>
      </c>
      <c r="U7" s="36">
        <v>18784</v>
      </c>
      <c r="V7" s="36">
        <v>9.09</v>
      </c>
      <c r="W7" s="36">
        <v>2066.4499999999998</v>
      </c>
      <c r="X7" s="36">
        <v>74.459999999999994</v>
      </c>
      <c r="Y7" s="36">
        <v>77.06</v>
      </c>
      <c r="Z7" s="36">
        <v>77.319999999999993</v>
      </c>
      <c r="AA7" s="36">
        <v>79.06</v>
      </c>
      <c r="AB7" s="36">
        <v>75.45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1044.8</v>
      </c>
      <c r="BO7" s="36">
        <v>992.47</v>
      </c>
      <c r="BP7" s="36">
        <v>40.08</v>
      </c>
      <c r="BQ7" s="36">
        <v>37.57</v>
      </c>
      <c r="BR7" s="36">
        <v>36.49</v>
      </c>
      <c r="BS7" s="36">
        <v>35.89</v>
      </c>
      <c r="BT7" s="36">
        <v>39.18</v>
      </c>
      <c r="BU7" s="36">
        <v>43.24</v>
      </c>
      <c r="BV7" s="36">
        <v>42.13</v>
      </c>
      <c r="BW7" s="36">
        <v>42.48</v>
      </c>
      <c r="BX7" s="36">
        <v>41.04</v>
      </c>
      <c r="BY7" s="36">
        <v>50.82</v>
      </c>
      <c r="BZ7" s="36">
        <v>51.49</v>
      </c>
      <c r="CA7" s="36">
        <v>184.67</v>
      </c>
      <c r="CB7" s="36">
        <v>196.7</v>
      </c>
      <c r="CC7" s="36">
        <v>204.08</v>
      </c>
      <c r="CD7" s="36">
        <v>208.93</v>
      </c>
      <c r="CE7" s="36">
        <v>195.31</v>
      </c>
      <c r="CF7" s="36">
        <v>338.76</v>
      </c>
      <c r="CG7" s="36">
        <v>348.41</v>
      </c>
      <c r="CH7" s="36">
        <v>343.8</v>
      </c>
      <c r="CI7" s="36">
        <v>357.08</v>
      </c>
      <c r="CJ7" s="36">
        <v>300.52</v>
      </c>
      <c r="CK7" s="36">
        <v>295.10000000000002</v>
      </c>
      <c r="CL7" s="36">
        <v>45.31</v>
      </c>
      <c r="CM7" s="36">
        <v>46.99</v>
      </c>
      <c r="CN7" s="36">
        <v>49.98</v>
      </c>
      <c r="CO7" s="36">
        <v>49.98</v>
      </c>
      <c r="CP7" s="36">
        <v>47.38</v>
      </c>
      <c r="CQ7" s="36">
        <v>44.65</v>
      </c>
      <c r="CR7" s="36">
        <v>46.85</v>
      </c>
      <c r="CS7" s="36">
        <v>46.06</v>
      </c>
      <c r="CT7" s="36">
        <v>45.95</v>
      </c>
      <c r="CU7" s="36">
        <v>53.24</v>
      </c>
      <c r="CV7" s="36">
        <v>53.32</v>
      </c>
      <c r="CW7" s="36">
        <v>67.37</v>
      </c>
      <c r="CX7" s="36">
        <v>67.94</v>
      </c>
      <c r="CY7" s="36">
        <v>66.72</v>
      </c>
      <c r="CZ7" s="36">
        <v>65.86</v>
      </c>
      <c r="DA7" s="36">
        <v>65.84</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tamayose00551</cp:lastModifiedBy>
  <cp:lastPrinted>2016-02-18T00:58:31Z</cp:lastPrinted>
  <dcterms:created xsi:type="dcterms:W3CDTF">2016-02-03T09:19:30Z</dcterms:created>
  <dcterms:modified xsi:type="dcterms:W3CDTF">2016-02-18T07:05:00Z</dcterms:modified>
</cp:coreProperties>
</file>