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20520" windowHeight="40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<sst xmlns="http://schemas.openxmlformats.org/spreadsheetml/2006/main" count="221" uniqueCount="111">
  <si>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</si>
  <si>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</si>
  <si>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</si>
  <si>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</si>
  <si>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</si>
  <si>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</si>
  <si>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</si>
  <si>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</si>
  <si>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</si>
  <si>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</si>
  <si>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</si>
  <si>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</si>
  <si>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</si>
  <si>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</si>
  <si>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</si>
  <si>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</si>
  <si>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</si>
  <si>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</si>
  <si>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</si>
  <si>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</si>
  <si>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</si>
  <si>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</si>
  <si>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</si>
  <si>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</si>
  <si>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</si>
  <si>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</si>
  <si>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</si>
  <si>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</si>
  <si>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</si>
  <si>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</si>
  <si>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</si>
  <si>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</si>
  <si>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</si>
  <si>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</si>
  <si>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</si>
  <si>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</si>
  <si>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</si>
  <si>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</si>
  <si>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</si>
  <si>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</si>
  <si>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</si>
  <si>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</si>
  <si>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</si>
  <si>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</si>
  <si>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</si>
  <si>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</si>
  <si>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</si>
  <si>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</si>
  <si>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</si>
  <si>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</si>
  <si>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</si>
  <si>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</si>
  <si>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</si>
  <si>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</si>
  <si>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</si>
  <si>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</si>
  <si>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</si>
  <si>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</si>
  <si>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</si>
  <si>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</si>
  <si>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</si>
  <si>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</si>
  <si>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</si>
  <si>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</si>
  <si>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</si>
  <si>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</si>
  <si>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</si>
  <si>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</si>
  <si>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</si>
  <si>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</si>
  <si>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</si>
  <si>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</si>
  <si>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</si>
  <si>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</si>
  <si>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</si>
  <si>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</si>
  <si>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</si>
  <si>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</si>
  <si>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</si>
  <si>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</si>
  <si>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</si>
  <si>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</si>
  <si>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</si>
  <si>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</si>
  <si>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</si>
  <si>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</si>
  <si>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</si>
  <si>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</si>
  <si>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</si>
  <si>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</si>
  <si>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</si>
  <si>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</si>
  <si>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</si>
  <si>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</si>
  <si>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</si>
  <si>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</si>
  <si>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</si>
  <si>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</si>
  <si>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</si>
  <si>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</si>
  <si>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</si>
  <si>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</si>
  <si>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</si>
  <si>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</si>
  <si>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</si>
  <si>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</si>
  <si>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</si>
  <si>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</si>
  <si>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他会計からの繰入に依存していることから、今後も下水道接続の推進、下水道使用料の改定の検討や老朽化した施設の統廃合、維持管理費のコスト削減などを行い経営の健全化を図ります。</t>
    <rPh sb="54" eb="57">
      <t>トウハイゴウ</t>
    </rPh>
    <phoneticPr fontId="4"/>
  </si>
  <si>
    <t>　漁業集落排水事業については、奥武漁業集落汚水処理場のみで公共下水道事業、農業集落排水事業同様に他会計からの繰入に依存している状況である。
①総収益について、料金収入は、大きな増減がなく、他会計繰入金に依存している状況である。今後は、老朽化に伴い維持管理費が増加する傾向にあるので統廃合を含め総費用の抑制を検討していく必要がある。
⑤料金収入は、大きな増減は無く横ばいである。汚水処理費は、維持管理費が増加する傾向にあるので統廃合を含め総費用の抑制を検討していく必要がある。
⑥接続率の増加が見込まれないため、汚水処理費用の抑制を検討していく必要がある。
⑦現状の施設規模を適切に判断し、今後農業集落排水事業の終末処理場との統廃合を検討していく必要がある。
⑧平均値を上回っているが、地域事情を鑑み施設の統廃合などを検討していく必要がある。</t>
    <rPh sb="1" eb="3">
      <t>ギョギョウ</t>
    </rPh>
    <rPh sb="3" eb="5">
      <t>シュウラク</t>
    </rPh>
    <rPh sb="5" eb="7">
      <t>ハイスイ</t>
    </rPh>
    <rPh sb="7" eb="9">
      <t>ジギョウ</t>
    </rPh>
    <rPh sb="15" eb="16">
      <t>オク</t>
    </rPh>
    <rPh sb="16" eb="17">
      <t>タケ</t>
    </rPh>
    <rPh sb="17" eb="19">
      <t>ギョギョウ</t>
    </rPh>
    <rPh sb="19" eb="21">
      <t>シュウラク</t>
    </rPh>
    <rPh sb="21" eb="23">
      <t>オスイ</t>
    </rPh>
    <rPh sb="23" eb="25">
      <t>ショリ</t>
    </rPh>
    <rPh sb="25" eb="26">
      <t>ジョウ</t>
    </rPh>
    <rPh sb="29" eb="31">
      <t>コウキョウ</t>
    </rPh>
    <rPh sb="31" eb="34">
      <t>ゲスイドウ</t>
    </rPh>
    <rPh sb="34" eb="36">
      <t>ジギョウ</t>
    </rPh>
    <rPh sb="37" eb="39">
      <t>ノウギョウ</t>
    </rPh>
    <rPh sb="39" eb="41">
      <t>シュウラク</t>
    </rPh>
    <rPh sb="41" eb="43">
      <t>ハイスイ</t>
    </rPh>
    <rPh sb="43" eb="45">
      <t>ジギョウ</t>
    </rPh>
    <rPh sb="45" eb="47">
      <t>ドウヨウ</t>
    </rPh>
    <rPh sb="48" eb="49">
      <t>タ</t>
    </rPh>
    <rPh sb="49" eb="51">
      <t>カイケイ</t>
    </rPh>
    <rPh sb="54" eb="56">
      <t>クリイレ</t>
    </rPh>
    <rPh sb="57" eb="59">
      <t>イゾン</t>
    </rPh>
    <rPh sb="63" eb="65">
      <t>ジョウキョウ</t>
    </rPh>
    <rPh sb="71" eb="74">
      <t>ソウシュウエキ</t>
    </rPh>
    <rPh sb="79" eb="81">
      <t>リョウキン</t>
    </rPh>
    <rPh sb="81" eb="83">
      <t>シュウニュウ</t>
    </rPh>
    <rPh sb="85" eb="86">
      <t>オオ</t>
    </rPh>
    <rPh sb="88" eb="90">
      <t>ゾウゲン</t>
    </rPh>
    <rPh sb="94" eb="95">
      <t>タ</t>
    </rPh>
    <rPh sb="95" eb="97">
      <t>カイケイ</t>
    </rPh>
    <rPh sb="97" eb="99">
      <t>クリイレ</t>
    </rPh>
    <rPh sb="99" eb="100">
      <t>キン</t>
    </rPh>
    <rPh sb="101" eb="103">
      <t>イゾン</t>
    </rPh>
    <rPh sb="107" eb="109">
      <t>ジョウキョウ</t>
    </rPh>
    <rPh sb="153" eb="155">
      <t>ケントウ</t>
    </rPh>
    <rPh sb="167" eb="169">
      <t>リョウキン</t>
    </rPh>
    <rPh sb="169" eb="171">
      <t>シュウニュウ</t>
    </rPh>
    <rPh sb="173" eb="174">
      <t>オオ</t>
    </rPh>
    <rPh sb="176" eb="178">
      <t>ゾウゲン</t>
    </rPh>
    <rPh sb="179" eb="180">
      <t>ナ</t>
    </rPh>
    <rPh sb="181" eb="182">
      <t>ヨコ</t>
    </rPh>
    <rPh sb="188" eb="190">
      <t>オスイ</t>
    </rPh>
    <rPh sb="190" eb="192">
      <t>ショリ</t>
    </rPh>
    <rPh sb="192" eb="193">
      <t>ヒ</t>
    </rPh>
    <rPh sb="195" eb="197">
      <t>イジ</t>
    </rPh>
    <rPh sb="197" eb="200">
      <t>カンリヒ</t>
    </rPh>
    <rPh sb="201" eb="203">
      <t>ゾウカ</t>
    </rPh>
    <rPh sb="205" eb="207">
      <t>ケイコウ</t>
    </rPh>
    <rPh sb="212" eb="215">
      <t>トウハイゴウ</t>
    </rPh>
    <rPh sb="216" eb="217">
      <t>フク</t>
    </rPh>
    <rPh sb="218" eb="221">
      <t>ソウヒヨウ</t>
    </rPh>
    <rPh sb="222" eb="224">
      <t>ヨクセイ</t>
    </rPh>
    <rPh sb="225" eb="227">
      <t>ケントウ</t>
    </rPh>
    <rPh sb="231" eb="233">
      <t>ヒツヨウ</t>
    </rPh>
    <rPh sb="239" eb="241">
      <t>セツゾク</t>
    </rPh>
    <rPh sb="241" eb="242">
      <t>リツ</t>
    </rPh>
    <rPh sb="243" eb="245">
      <t>ゾウカ</t>
    </rPh>
    <rPh sb="246" eb="248">
      <t>ミコ</t>
    </rPh>
    <rPh sb="255" eb="257">
      <t>オスイ</t>
    </rPh>
    <rPh sb="257" eb="259">
      <t>ショリ</t>
    </rPh>
    <rPh sb="259" eb="261">
      <t>ヒヨウ</t>
    </rPh>
    <rPh sb="262" eb="264">
      <t>ヨクセイ</t>
    </rPh>
    <rPh sb="265" eb="267">
      <t>ケントウ</t>
    </rPh>
    <rPh sb="271" eb="273">
      <t>ヒツヨウ</t>
    </rPh>
    <rPh sb="279" eb="281">
      <t>ゲンジョウ</t>
    </rPh>
    <rPh sb="282" eb="284">
      <t>シセツ</t>
    </rPh>
    <rPh sb="284" eb="286">
      <t>キボ</t>
    </rPh>
    <rPh sb="287" eb="289">
      <t>テキセツ</t>
    </rPh>
    <rPh sb="290" eb="292">
      <t>ハンダン</t>
    </rPh>
    <rPh sb="294" eb="296">
      <t>コンゴ</t>
    </rPh>
    <rPh sb="296" eb="298">
      <t>ノウギョウ</t>
    </rPh>
    <rPh sb="298" eb="300">
      <t>シュウラク</t>
    </rPh>
    <rPh sb="300" eb="302">
      <t>ハイスイ</t>
    </rPh>
    <rPh sb="302" eb="304">
      <t>ジギョウ</t>
    </rPh>
    <rPh sb="305" eb="307">
      <t>シュウマツ</t>
    </rPh>
    <rPh sb="307" eb="310">
      <t>ショリジョウ</t>
    </rPh>
    <rPh sb="312" eb="315">
      <t>トウハイゴウ</t>
    </rPh>
    <rPh sb="316" eb="318">
      <t>ケントウ</t>
    </rPh>
    <rPh sb="322" eb="324">
      <t>ヒツヨウ</t>
    </rPh>
    <rPh sb="330" eb="333">
      <t>ヘイキンチ</t>
    </rPh>
    <rPh sb="334" eb="336">
      <t>ウワマワ</t>
    </rPh>
    <rPh sb="342" eb="344">
      <t>チイキ</t>
    </rPh>
    <rPh sb="344" eb="346">
      <t>ジジョウ</t>
    </rPh>
    <rPh sb="347" eb="348">
      <t>カンガ</t>
    </rPh>
    <rPh sb="349" eb="351">
      <t>シセツ</t>
    </rPh>
    <rPh sb="352" eb="355">
      <t>トウハイゴウ</t>
    </rPh>
    <rPh sb="358" eb="360">
      <t>ケントウ</t>
    </rPh>
    <rPh sb="364" eb="366">
      <t>ヒツヨウ</t>
    </rPh>
    <phoneticPr fontId="4"/>
  </si>
  <si>
    <t>　平成１２年供用開始から１６年経過しているため、修繕費やその他維持管理費が年々増加傾向にあるため、施設の統廃合などの計画を行いながら経費縮減に取り組んでいきます。</t>
    <rPh sb="1" eb="3">
      <t>ヘイセイ</t>
    </rPh>
    <rPh sb="5" eb="6">
      <t>ネン</t>
    </rPh>
    <rPh sb="6" eb="8">
      <t>キョウヨウ</t>
    </rPh>
    <rPh sb="8" eb="10">
      <t>カイシ</t>
    </rPh>
    <rPh sb="14" eb="15">
      <t>ネン</t>
    </rPh>
    <rPh sb="15" eb="17">
      <t>ケイカ</t>
    </rPh>
    <rPh sb="24" eb="27">
      <t>シュウゼンヒ</t>
    </rPh>
    <rPh sb="30" eb="31">
      <t>タ</t>
    </rPh>
    <rPh sb="31" eb="33">
      <t>イジ</t>
    </rPh>
    <rPh sb="33" eb="35">
      <t>カンリ</t>
    </rPh>
    <rPh sb="37" eb="39">
      <t>ネンネン</t>
    </rPh>
    <rPh sb="39" eb="41">
      <t>ゾウカ</t>
    </rPh>
    <rPh sb="41" eb="43">
      <t>ケイコウ</t>
    </rPh>
    <rPh sb="49" eb="51">
      <t>シセツ</t>
    </rPh>
    <rPh sb="52" eb="55">
      <t>トウハイゴウ</t>
    </rPh>
    <rPh sb="58" eb="60">
      <t>ケイカク</t>
    </rPh>
    <rPh sb="61" eb="62">
      <t>オコナ</t>
    </rPh>
    <rPh sb="66" eb="68">
      <t>ケイヒ</t>
    </rPh>
    <rPh sb="68" eb="70">
      <t>シュクゲン</t>
    </rPh>
    <rPh sb="71" eb="72">
      <t>ト</t>
    </rPh>
    <rPh sb="73" eb="7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</si>
</sst>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525120"/>
        <c:axId val="275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27525120"/>
        <c:axId val="27527040"/>
      </c:lineChart>
      <c:dateAx>
        <c:axId val="27525120"/>
        <c:scaling>
          <c:orientation val="minMax"/>
        </c:scaling>
        <c:delete val="1"/>
        <c:axPos val="b"/>
        <c:numFmt formatCode="ge" sourceLinked="1"/>
        <c:majorTickMark val="none"/>
        <c:minorTickMark val="none"/>
        <c:tickLblPos val="none"/>
        <c:crossAx val="27527040"/>
        <c:crosses val="autoZero"/>
        <c:auto val="1"/>
        <c:lblOffset val="100"/>
        <c:baseTimeUnit val="years"/>
      </c:dateAx>
      <c:valAx>
        <c:axId val="275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21.79</c:v>
                </c:pt>
                <c:pt idx="1">
                  <c:v>21.79</c:v>
                </c:pt>
                <c:pt idx="2">
                  <c:v>21.79</c:v>
                </c:pt>
                <c:pt idx="3">
                  <c:v>21.79</c:v>
                </c:pt>
                <c:pt idx="4">
                  <c:v>21.03</c:v>
                </c:pt>
              </c:numCache>
            </c:numRef>
          </c:val>
        </c:ser>
        <c:dLbls>
          <c:showLegendKey val="0"/>
          <c:showVal val="0"/>
          <c:showCatName val="0"/>
          <c:showSerName val="0"/>
          <c:showPercent val="0"/>
          <c:showBubbleSize val="0"/>
        </c:dLbls>
        <c:gapWidth val="150"/>
        <c:axId val="92401024"/>
        <c:axId val="929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92401024"/>
        <c:axId val="92940928"/>
      </c:lineChart>
      <c:dateAx>
        <c:axId val="92401024"/>
        <c:scaling>
          <c:orientation val="minMax"/>
        </c:scaling>
        <c:delete val="1"/>
        <c:axPos val="b"/>
        <c:numFmt formatCode="ge" sourceLinked="1"/>
        <c:majorTickMark val="none"/>
        <c:minorTickMark val="none"/>
        <c:tickLblPos val="none"/>
        <c:crossAx val="92940928"/>
        <c:crosses val="autoZero"/>
        <c:auto val="1"/>
        <c:lblOffset val="100"/>
        <c:baseTimeUnit val="years"/>
      </c:dateAx>
      <c:valAx>
        <c:axId val="929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94.83</c:v>
                </c:pt>
                <c:pt idx="1">
                  <c:v>94.5</c:v>
                </c:pt>
                <c:pt idx="2">
                  <c:v>93.67</c:v>
                </c:pt>
                <c:pt idx="3">
                  <c:v>95.73</c:v>
                </c:pt>
                <c:pt idx="4">
                  <c:v>98.37</c:v>
                </c:pt>
              </c:numCache>
            </c:numRef>
          </c:val>
        </c:ser>
        <c:dLbls>
          <c:showLegendKey val="0"/>
          <c:showVal val="0"/>
          <c:showCatName val="0"/>
          <c:showSerName val="0"/>
          <c:showPercent val="0"/>
          <c:showBubbleSize val="0"/>
        </c:dLbls>
        <c:gapWidth val="150"/>
        <c:axId val="29469312"/>
        <c:axId val="294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29469312"/>
        <c:axId val="29471488"/>
      </c:lineChart>
      <c:dateAx>
        <c:axId val="29469312"/>
        <c:scaling>
          <c:orientation val="minMax"/>
        </c:scaling>
        <c:delete val="1"/>
        <c:axPos val="b"/>
        <c:numFmt formatCode="ge" sourceLinked="1"/>
        <c:majorTickMark val="none"/>
        <c:minorTickMark val="none"/>
        <c:tickLblPos val="none"/>
        <c:crossAx val="29471488"/>
        <c:crosses val="autoZero"/>
        <c:auto val="1"/>
        <c:lblOffset val="100"/>
        <c:baseTimeUnit val="years"/>
      </c:dateAx>
      <c:valAx>
        <c:axId val="294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65.47</c:v>
                </c:pt>
                <c:pt idx="1">
                  <c:v>62.7</c:v>
                </c:pt>
                <c:pt idx="2">
                  <c:v>62.43</c:v>
                </c:pt>
                <c:pt idx="3">
                  <c:v>54.67</c:v>
                </c:pt>
                <c:pt idx="4">
                  <c:v>60.57</c:v>
                </c:pt>
              </c:numCache>
            </c:numRef>
          </c:val>
        </c:ser>
        <c:dLbls>
          <c:showLegendKey val="0"/>
          <c:showVal val="0"/>
          <c:showCatName val="0"/>
          <c:showSerName val="0"/>
          <c:showPercent val="0"/>
          <c:showBubbleSize val="0"/>
        </c:dLbls>
        <c:gapWidth val="150"/>
        <c:axId val="27575808"/>
        <c:axId val="276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75808"/>
        <c:axId val="27616000"/>
      </c:lineChart>
      <c:dateAx>
        <c:axId val="27575808"/>
        <c:scaling>
          <c:orientation val="minMax"/>
        </c:scaling>
        <c:delete val="1"/>
        <c:axPos val="b"/>
        <c:numFmt formatCode="ge" sourceLinked="1"/>
        <c:majorTickMark val="none"/>
        <c:minorTickMark val="none"/>
        <c:tickLblPos val="none"/>
        <c:crossAx val="27616000"/>
        <c:crosses val="autoZero"/>
        <c:auto val="1"/>
        <c:lblOffset val="100"/>
        <c:baseTimeUnit val="years"/>
      </c:dateAx>
      <c:valAx>
        <c:axId val="276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50464"/>
        <c:axId val="296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50464"/>
        <c:axId val="29630848"/>
      </c:lineChart>
      <c:dateAx>
        <c:axId val="29550464"/>
        <c:scaling>
          <c:orientation val="minMax"/>
        </c:scaling>
        <c:delete val="1"/>
        <c:axPos val="b"/>
        <c:numFmt formatCode="ge" sourceLinked="1"/>
        <c:majorTickMark val="none"/>
        <c:minorTickMark val="none"/>
        <c:tickLblPos val="none"/>
        <c:crossAx val="29630848"/>
        <c:crosses val="autoZero"/>
        <c:auto val="1"/>
        <c:lblOffset val="100"/>
        <c:baseTimeUnit val="years"/>
      </c:dateAx>
      <c:valAx>
        <c:axId val="296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72352"/>
        <c:axId val="300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72352"/>
        <c:axId val="30023680"/>
      </c:lineChart>
      <c:dateAx>
        <c:axId val="29972352"/>
        <c:scaling>
          <c:orientation val="minMax"/>
        </c:scaling>
        <c:delete val="1"/>
        <c:axPos val="b"/>
        <c:numFmt formatCode="ge" sourceLinked="1"/>
        <c:majorTickMark val="none"/>
        <c:minorTickMark val="none"/>
        <c:tickLblPos val="none"/>
        <c:crossAx val="30023680"/>
        <c:crosses val="autoZero"/>
        <c:auto val="1"/>
        <c:lblOffset val="100"/>
        <c:baseTimeUnit val="years"/>
      </c:dateAx>
      <c:valAx>
        <c:axId val="300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11232"/>
        <c:axId val="301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11232"/>
        <c:axId val="30168192"/>
      </c:lineChart>
      <c:dateAx>
        <c:axId val="30111232"/>
        <c:scaling>
          <c:orientation val="minMax"/>
        </c:scaling>
        <c:delete val="1"/>
        <c:axPos val="b"/>
        <c:numFmt formatCode="ge" sourceLinked="1"/>
        <c:majorTickMark val="none"/>
        <c:minorTickMark val="none"/>
        <c:tickLblPos val="none"/>
        <c:crossAx val="30168192"/>
        <c:crosses val="autoZero"/>
        <c:auto val="1"/>
        <c:lblOffset val="100"/>
        <c:baseTimeUnit val="years"/>
      </c:dateAx>
      <c:valAx>
        <c:axId val="301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90752"/>
        <c:axId val="316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90752"/>
        <c:axId val="31693056"/>
      </c:lineChart>
      <c:dateAx>
        <c:axId val="31690752"/>
        <c:scaling>
          <c:orientation val="minMax"/>
        </c:scaling>
        <c:delete val="1"/>
        <c:axPos val="b"/>
        <c:numFmt formatCode="ge" sourceLinked="1"/>
        <c:majorTickMark val="none"/>
        <c:minorTickMark val="none"/>
        <c:tickLblPos val="none"/>
        <c:crossAx val="31693056"/>
        <c:crosses val="autoZero"/>
        <c:auto val="1"/>
        <c:lblOffset val="100"/>
        <c:baseTimeUnit val="years"/>
      </c:dateAx>
      <c:valAx>
        <c:axId val="31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07584"/>
        <c:axId val="43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33507584"/>
        <c:axId val="43585920"/>
      </c:lineChart>
      <c:dateAx>
        <c:axId val="33507584"/>
        <c:scaling>
          <c:orientation val="minMax"/>
        </c:scaling>
        <c:delete val="1"/>
        <c:axPos val="b"/>
        <c:numFmt formatCode="ge" sourceLinked="1"/>
        <c:majorTickMark val="none"/>
        <c:minorTickMark val="none"/>
        <c:tickLblPos val="none"/>
        <c:crossAx val="43585920"/>
        <c:crosses val="autoZero"/>
        <c:auto val="1"/>
        <c:lblOffset val="100"/>
        <c:baseTimeUnit val="years"/>
      </c:dateAx>
      <c:valAx>
        <c:axId val="43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44.27</c:v>
                </c:pt>
                <c:pt idx="1">
                  <c:v>33.43</c:v>
                </c:pt>
                <c:pt idx="2">
                  <c:v>32.53</c:v>
                </c:pt>
                <c:pt idx="3">
                  <c:v>40.369999999999997</c:v>
                </c:pt>
                <c:pt idx="4">
                  <c:v>37.770000000000003</c:v>
                </c:pt>
              </c:numCache>
            </c:numRef>
          </c:val>
        </c:ser>
        <c:dLbls>
          <c:showLegendKey val="0"/>
          <c:showVal val="0"/>
          <c:showCatName val="0"/>
          <c:showSerName val="0"/>
          <c:showPercent val="0"/>
          <c:showBubbleSize val="0"/>
        </c:dLbls>
        <c:gapWidth val="150"/>
        <c:axId val="72989696"/>
        <c:axId val="730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72989696"/>
        <c:axId val="73008640"/>
      </c:lineChart>
      <c:dateAx>
        <c:axId val="72989696"/>
        <c:scaling>
          <c:orientation val="minMax"/>
        </c:scaling>
        <c:delete val="1"/>
        <c:axPos val="b"/>
        <c:numFmt formatCode="ge" sourceLinked="1"/>
        <c:majorTickMark val="none"/>
        <c:minorTickMark val="none"/>
        <c:tickLblPos val="none"/>
        <c:crossAx val="73008640"/>
        <c:crosses val="autoZero"/>
        <c:auto val="1"/>
        <c:lblOffset val="100"/>
        <c:baseTimeUnit val="years"/>
      </c:dateAx>
      <c:valAx>
        <c:axId val="730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162.35</c:v>
                </c:pt>
                <c:pt idx="1">
                  <c:v>215.5</c:v>
                </c:pt>
                <c:pt idx="2">
                  <c:v>222.47</c:v>
                </c:pt>
                <c:pt idx="3">
                  <c:v>181.12</c:v>
                </c:pt>
                <c:pt idx="4">
                  <c:v>195.21</c:v>
                </c:pt>
              </c:numCache>
            </c:numRef>
          </c:val>
        </c:ser>
        <c:dLbls>
          <c:showLegendKey val="0"/>
          <c:showVal val="0"/>
          <c:showCatName val="0"/>
          <c:showSerName val="0"/>
          <c:showPercent val="0"/>
          <c:showBubbleSize val="0"/>
        </c:dLbls>
        <c:gapWidth val="150"/>
        <c:axId val="76186752"/>
        <c:axId val="76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76186752"/>
        <c:axId val="76188672"/>
      </c:lineChart>
      <c:dateAx>
        <c:axId val="76186752"/>
        <c:scaling>
          <c:orientation val="minMax"/>
        </c:scaling>
        <c:delete val="1"/>
        <c:axPos val="b"/>
        <c:numFmt formatCode="ge" sourceLinked="1"/>
        <c:majorTickMark val="none"/>
        <c:minorTickMark val="none"/>
        <c:tickLblPos val="none"/>
        <c:crossAx val="76188672"/>
        <c:crosses val="autoZero"/>
        <c:auto val="1"/>
        <c:lblOffset val="100"/>
        <c:baseTimeUnit val="years"/>
      </c:dateAx>
      <c:valAx>
        <c:axId val="761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16" zoomScale="90" zoomScaleNormal="90" workbookViewId="0">
      <selection activeCell="BK83" sqref="BK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南城市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42178</v>
      </c>
      <c r="AM8" s="47"/>
      <c r="AN8" s="47"/>
      <c r="AO8" s="47"/>
      <c r="AP8" s="47"/>
      <c r="AQ8" s="47"/>
      <c r="AR8" s="47"/>
      <c r="AS8" s="47"/>
      <c r="AT8" s="43">
        <f>データ!S6</f>
        <v>49.94</v>
      </c>
      <c r="AU8" s="43"/>
      <c r="AV8" s="43"/>
      <c r="AW8" s="43"/>
      <c r="AX8" s="43"/>
      <c r="AY8" s="43"/>
      <c r="AZ8" s="43"/>
      <c r="BA8" s="43"/>
      <c r="BB8" s="43">
        <f>データ!T6</f>
        <v>844.57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1.89</v>
      </c>
      <c r="Q10" s="43"/>
      <c r="R10" s="43"/>
      <c r="S10" s="43"/>
      <c r="T10" s="43"/>
      <c r="U10" s="43"/>
      <c r="V10" s="43"/>
      <c r="W10" s="43">
        <f>データ!P6</f>
        <v>100</v>
      </c>
      <c r="X10" s="43"/>
      <c r="Y10" s="43"/>
      <c r="Z10" s="43"/>
      <c r="AA10" s="43"/>
      <c r="AB10" s="43"/>
      <c r="AC10" s="43"/>
      <c r="AD10" s="47">
        <f>データ!Q6</f>
        <v>1369</v>
      </c>
      <c r="AE10" s="47"/>
      <c r="AF10" s="47"/>
      <c r="AG10" s="47"/>
      <c r="AH10" s="47"/>
      <c r="AI10" s="47"/>
      <c r="AJ10" s="47"/>
      <c r="AK10" s="2"/>
      <c r="AL10" s="47">
        <f>データ!U6</f>
        <v>797</v>
      </c>
      <c r="AM10" s="47"/>
      <c r="AN10" s="47"/>
      <c r="AO10" s="47"/>
      <c r="AP10" s="47"/>
      <c r="AQ10" s="47"/>
      <c r="AR10" s="47"/>
      <c r="AS10" s="47"/>
      <c r="AT10" s="43">
        <f>データ!V6</f>
        <v>0.12</v>
      </c>
      <c r="AU10" s="43"/>
      <c r="AV10" s="43"/>
      <c r="AW10" s="43"/>
      <c r="AX10" s="43"/>
      <c r="AY10" s="43"/>
      <c r="AZ10" s="43"/>
      <c r="BA10" s="43"/>
      <c r="BB10" s="43">
        <f>データ!W6</f>
        <v>6641.67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472158</v>
      </c>
      <c r="D6" s="31">
        <f t="shared" si="3"/>
        <v>47</v>
      </c>
      <c r="E6" s="31">
        <f t="shared" si="3"/>
        <v>17</v>
      </c>
      <c r="F6" s="31">
        <f t="shared" si="3"/>
        <v>6</v>
      </c>
      <c r="G6" s="31">
        <f t="shared" si="3"/>
        <v>0</v>
      </c>
      <c r="H6" s="31" t="str">
        <f t="shared" si="3"/>
        <v>沖縄県　南城市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1.89</v>
      </c>
      <c r="P6" s="32">
        <f t="shared" si="3"/>
        <v>100</v>
      </c>
      <c r="Q6" s="32">
        <f t="shared" si="3"/>
        <v>1369</v>
      </c>
      <c r="R6" s="32">
        <f t="shared" si="3"/>
        <v>42178</v>
      </c>
      <c r="S6" s="32">
        <f t="shared" si="3"/>
        <v>49.94</v>
      </c>
      <c r="T6" s="32">
        <f t="shared" si="3"/>
        <v>844.57</v>
      </c>
      <c r="U6" s="32">
        <f t="shared" si="3"/>
        <v>797</v>
      </c>
      <c r="V6" s="32">
        <f t="shared" si="3"/>
        <v>0.12</v>
      </c>
      <c r="W6" s="32">
        <f t="shared" si="3"/>
        <v>6641.67</v>
      </c>
      <c r="X6" s="33">
        <f>IF(X7="",NA(),X7)</f>
        <v>65.47</v>
      </c>
      <c r="Y6" s="33">
        <f t="shared" ref="Y6:AG6" si="4">IF(Y7="",NA(),Y7)</f>
        <v>62.7</v>
      </c>
      <c r="Z6" s="33">
        <f t="shared" si="4"/>
        <v>62.43</v>
      </c>
      <c r="AA6" s="33">
        <f t="shared" si="4"/>
        <v>54.67</v>
      </c>
      <c r="AB6" s="33">
        <f t="shared" si="4"/>
        <v>60.57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44.27</v>
      </c>
      <c r="BQ6" s="33">
        <f t="shared" ref="BQ6:BY6" si="8">IF(BQ7="",NA(),BQ7)</f>
        <v>33.43</v>
      </c>
      <c r="BR6" s="33">
        <f t="shared" si="8"/>
        <v>32.53</v>
      </c>
      <c r="BS6" s="33">
        <f t="shared" si="8"/>
        <v>40.369999999999997</v>
      </c>
      <c r="BT6" s="33">
        <f t="shared" si="8"/>
        <v>37.770000000000003</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162.35</v>
      </c>
      <c r="CB6" s="33">
        <f t="shared" ref="CB6:CJ6" si="9">IF(CB7="",NA(),CB7)</f>
        <v>215.5</v>
      </c>
      <c r="CC6" s="33">
        <f t="shared" si="9"/>
        <v>222.47</v>
      </c>
      <c r="CD6" s="33">
        <f t="shared" si="9"/>
        <v>181.12</v>
      </c>
      <c r="CE6" s="33">
        <f t="shared" si="9"/>
        <v>195.21</v>
      </c>
      <c r="CF6" s="33">
        <f t="shared" si="9"/>
        <v>438.41</v>
      </c>
      <c r="CG6" s="33">
        <f t="shared" si="9"/>
        <v>459.38</v>
      </c>
      <c r="CH6" s="33">
        <f t="shared" si="9"/>
        <v>438.71</v>
      </c>
      <c r="CI6" s="33">
        <f t="shared" si="9"/>
        <v>463.38</v>
      </c>
      <c r="CJ6" s="33">
        <f t="shared" si="9"/>
        <v>510.15</v>
      </c>
      <c r="CK6" s="32" t="str">
        <f>IF(CK7="","",IF(CK7="-","【-】","【"&amp;SUBSTITUTE(TEXT(CK7,"#,##0.00"),"-","△")&amp;"】"))</f>
        <v>【419.50】</v>
      </c>
      <c r="CL6" s="33">
        <f>IF(CL7="",NA(),CL7)</f>
        <v>21.79</v>
      </c>
      <c r="CM6" s="33">
        <f t="shared" ref="CM6:CU6" si="10">IF(CM7="",NA(),CM7)</f>
        <v>21.79</v>
      </c>
      <c r="CN6" s="33">
        <f t="shared" si="10"/>
        <v>21.79</v>
      </c>
      <c r="CO6" s="33">
        <f t="shared" si="10"/>
        <v>21.79</v>
      </c>
      <c r="CP6" s="33">
        <f t="shared" si="10"/>
        <v>21.03</v>
      </c>
      <c r="CQ6" s="33">
        <f t="shared" si="10"/>
        <v>31.9</v>
      </c>
      <c r="CR6" s="33">
        <f t="shared" si="10"/>
        <v>32.04</v>
      </c>
      <c r="CS6" s="33">
        <f t="shared" si="10"/>
        <v>33.81</v>
      </c>
      <c r="CT6" s="33">
        <f t="shared" si="10"/>
        <v>31.37</v>
      </c>
      <c r="CU6" s="33">
        <f t="shared" si="10"/>
        <v>29.86</v>
      </c>
      <c r="CV6" s="32" t="str">
        <f>IF(CV7="","",IF(CV7="-","【-】","【"&amp;SUBSTITUTE(TEXT(CV7,"#,##0.00"),"-","△")&amp;"】"))</f>
        <v>【35.64】</v>
      </c>
      <c r="CW6" s="33">
        <f>IF(CW7="",NA(),CW7)</f>
        <v>94.83</v>
      </c>
      <c r="CX6" s="33">
        <f t="shared" ref="CX6:DF6" si="11">IF(CX7="",NA(),CX7)</f>
        <v>94.5</v>
      </c>
      <c r="CY6" s="33">
        <f t="shared" si="11"/>
        <v>93.67</v>
      </c>
      <c r="CZ6" s="33">
        <f t="shared" si="11"/>
        <v>95.73</v>
      </c>
      <c r="DA6" s="33">
        <f t="shared" si="11"/>
        <v>98.37</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472158</v>
      </c>
      <c r="D7" s="35">
        <v>47</v>
      </c>
      <c r="E7" s="35">
        <v>17</v>
      </c>
      <c r="F7" s="35">
        <v>6</v>
      </c>
      <c r="G7" s="35">
        <v>0</v>
      </c>
      <c r="H7" s="35" t="s">
        <v>96</v>
      </c>
      <c r="I7" s="35" t="s">
        <v>97</v>
      </c>
      <c r="J7" s="35" t="s">
        <v>98</v>
      </c>
      <c r="K7" s="35" t="s">
        <v>99</v>
      </c>
      <c r="L7" s="35" t="s">
        <v>100</v>
      </c>
      <c r="M7" s="36" t="s">
        <v>101</v>
      </c>
      <c r="N7" s="36" t="s">
        <v>102</v>
      </c>
      <c r="O7" s="36">
        <v>1.89</v>
      </c>
      <c r="P7" s="36">
        <v>100</v>
      </c>
      <c r="Q7" s="36">
        <v>1369</v>
      </c>
      <c r="R7" s="36">
        <v>42178</v>
      </c>
      <c r="S7" s="36">
        <v>49.94</v>
      </c>
      <c r="T7" s="36">
        <v>844.57</v>
      </c>
      <c r="U7" s="36">
        <v>797</v>
      </c>
      <c r="V7" s="36">
        <v>0.12</v>
      </c>
      <c r="W7" s="36">
        <v>6641.67</v>
      </c>
      <c r="X7" s="36">
        <v>65.47</v>
      </c>
      <c r="Y7" s="36">
        <v>62.7</v>
      </c>
      <c r="Z7" s="36">
        <v>62.43</v>
      </c>
      <c r="AA7" s="36">
        <v>54.67</v>
      </c>
      <c r="AB7" s="36">
        <v>60.57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44.27</v>
      </c>
      <c r="BQ7" s="36">
        <v>33.43</v>
      </c>
      <c r="BR7" s="36">
        <v>32.53</v>
      </c>
      <c r="BS7" s="36">
        <v>40.369999999999997</v>
      </c>
      <c r="BT7" s="36">
        <v>37.770000000000003</v>
      </c>
      <c r="BU7" s="36">
        <v>38.049999999999997</v>
      </c>
      <c r="BV7" s="36">
        <v>35.909999999999997</v>
      </c>
      <c r="BW7" s="36">
        <v>37.92</v>
      </c>
      <c r="BX7" s="36">
        <v>35.049999999999997</v>
      </c>
      <c r="BY7" s="36">
        <v>33.86</v>
      </c>
      <c r="BZ7" s="36">
        <v>40.39</v>
      </c>
      <c r="CA7" s="36">
        <v>162.35</v>
      </c>
      <c r="CB7" s="36">
        <v>215.5</v>
      </c>
      <c r="CC7" s="36">
        <v>222.47</v>
      </c>
      <c r="CD7" s="36">
        <v>181.12</v>
      </c>
      <c r="CE7" s="36">
        <v>195.21</v>
      </c>
      <c r="CF7" s="36">
        <v>438.41</v>
      </c>
      <c r="CG7" s="36">
        <v>459.38</v>
      </c>
      <c r="CH7" s="36">
        <v>438.71</v>
      </c>
      <c r="CI7" s="36">
        <v>463.38</v>
      </c>
      <c r="CJ7" s="36">
        <v>510.15</v>
      </c>
      <c r="CK7" s="36">
        <v>419.5</v>
      </c>
      <c r="CL7" s="36">
        <v>21.79</v>
      </c>
      <c r="CM7" s="36">
        <v>21.79</v>
      </c>
      <c r="CN7" s="36">
        <v>21.79</v>
      </c>
      <c r="CO7" s="36">
        <v>21.79</v>
      </c>
      <c r="CP7" s="36">
        <v>21.03</v>
      </c>
      <c r="CQ7" s="36">
        <v>31.9</v>
      </c>
      <c r="CR7" s="36">
        <v>32.04</v>
      </c>
      <c r="CS7" s="36">
        <v>33.81</v>
      </c>
      <c r="CT7" s="36">
        <v>31.37</v>
      </c>
      <c r="CU7" s="36">
        <v>29.86</v>
      </c>
      <c r="CV7" s="36">
        <v>35.64</v>
      </c>
      <c r="CW7" s="36">
        <v>94.83</v>
      </c>
      <c r="CX7" s="36">
        <v>94.5</v>
      </c>
      <c r="CY7" s="36">
        <v>93.67</v>
      </c>
      <c r="CZ7" s="36">
        <v>95.73</v>
      </c>
      <c r="DA7" s="36">
        <v>98.37</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2016-02-18T00:54:02Z</cp:lastPrinted>
  <dcterms:created xsi:type="dcterms:W3CDTF">2016-02-03T09:21:54Z</dcterms:created>
  <dcterms:modified xsi:type="dcterms:W3CDTF">2016-02-18T00:54:04Z</dcterms:modified>
</cp:coreProperties>
</file>