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ayose00551\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<sst xmlns="http://schemas.openxmlformats.org/spreadsheetml/2006/main" count="231" uniqueCount="119">
  <si>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</si>
  <si>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</si>
  <si>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</si>
  <si>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</si>
  <si>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</si>
  <si>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</si>
  <si>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</si>
  <si>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</si>
  <si>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</si>
  <si>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</si>
  <si>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</si>
  <si>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</si>
  <si>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</si>
  <si>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</si>
  <si>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</si>
  <si>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</si>
  <si>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</si>
  <si>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</si>
  <si>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</si>
  <si>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</si>
  <si>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</si>
  <si>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</si>
  <si>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</si>
  <si>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</si>
  <si>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</si>
  <si>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</si>
  <si>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</si>
  <si>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</si>
  <si>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</si>
  <si>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</si>
  <si>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</si>
  <si>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</si>
  <si>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</si>
  <si>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</si>
  <si>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</si>
  <si>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</si>
  <si>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</si>
  <si>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</si>
  <si>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</si>
  <si>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</si>
  <si>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</si>
  <si>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</si>
  <si>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</si>
  <si>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</si>
  <si>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</si>
  <si>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</si>
  <si>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</si>
  <si>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</si>
  <si>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</si>
  <si>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</si>
  <si>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</si>
  <si>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</si>
  <si>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</si>
  <si>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</si>
  <si>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</si>
  <si>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</si>
  <si>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</si>
  <si>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</si>
  <si>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</si>
  <si>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</si>
  <si>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</si>
  <si>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</si>
  <si>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</si>
  <si>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</si>
  <si>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</si>
  <si>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</si>
  <si>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</si>
  <si>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</si>
  <si>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</si>
  <si>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</si>
  <si>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</si>
  <si>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</si>
  <si>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</si>
  <si>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</si>
  <si>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</si>
  <si>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</si>
  <si>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</si>
  <si>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</si>
  <si>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</si>
  <si>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</si>
  <si>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</si>
  <si>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</si>
  <si>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</si>
  <si>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</si>
  <si>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</si>
  <si>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</si>
  <si>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</si>
  <si>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</si>
  <si>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</si>
  <si>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</si>
  <si>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</si>
  <si>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</si>
  <si>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</si>
  <si>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</si>
  <si>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</si>
  <si>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</si>
  <si>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</si>
  <si>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</si>
  <si>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</si>
  <si>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</si>
  <si>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</si>
  <si>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</si>
  <si>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</si>
  <si>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</si>
  <si>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</si>
  <si>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</si>
  <si>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</si>
  <si>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</si>
  <si>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</si>
  <si>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</si>
  <si>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</si>
  <si>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</si>
  <si>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</si>
  <si>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</si>
  <si>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</si>
  <si>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</si>
  <si>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40">
      <t>リヨウリツ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96" eb="98">
      <t>ヘイセイ</t>
    </rPh>
    <rPh sb="100" eb="102">
      <t>ネンド</t>
    </rPh>
    <rPh sb="104" eb="106">
      <t>ナンジョウ</t>
    </rPh>
    <rPh sb="106" eb="107">
      <t>シ</t>
    </rPh>
    <rPh sb="107" eb="109">
      <t>スイドウ</t>
    </rPh>
    <rPh sb="109" eb="111">
      <t>ジギョウ</t>
    </rPh>
    <rPh sb="111" eb="113">
      <t>キバン</t>
    </rPh>
    <rPh sb="113" eb="115">
      <t>セイビ</t>
    </rPh>
    <rPh sb="115" eb="117">
      <t>ケイカク</t>
    </rPh>
    <rPh sb="118" eb="119">
      <t>モト</t>
    </rPh>
    <rPh sb="121" eb="123">
      <t>キカン</t>
    </rPh>
    <rPh sb="123" eb="125">
      <t>カンロ</t>
    </rPh>
    <rPh sb="126" eb="128">
      <t>チュウシン</t>
    </rPh>
    <rPh sb="131" eb="133">
      <t>スイドウ</t>
    </rPh>
    <rPh sb="133" eb="135">
      <t>シセツ</t>
    </rPh>
    <rPh sb="135" eb="137">
      <t>セイビ</t>
    </rPh>
    <rPh sb="138" eb="139">
      <t>オコナ</t>
    </rPh>
    <rPh sb="145" eb="147">
      <t>コンゴ</t>
    </rPh>
    <rPh sb="149" eb="150">
      <t>ネン</t>
    </rPh>
    <rPh sb="151" eb="153">
      <t>タイヨウ</t>
    </rPh>
    <rPh sb="153" eb="155">
      <t>ネンスウ</t>
    </rPh>
    <rPh sb="156" eb="158">
      <t>ケイカ</t>
    </rPh>
    <rPh sb="160" eb="162">
      <t>カンロ</t>
    </rPh>
    <rPh sb="163" eb="165">
      <t>ゾウダイ</t>
    </rPh>
    <rPh sb="169" eb="172">
      <t>チョウキテキ</t>
    </rPh>
    <rPh sb="173" eb="175">
      <t>カンロ</t>
    </rPh>
    <rPh sb="175" eb="177">
      <t>コウシン</t>
    </rPh>
    <rPh sb="177" eb="179">
      <t>ケイカク</t>
    </rPh>
    <rPh sb="180" eb="182">
      <t>ザイセイ</t>
    </rPh>
    <rPh sb="182" eb="184">
      <t>ケイカク</t>
    </rPh>
    <rPh sb="185" eb="187">
      <t>サクテイ</t>
    </rPh>
    <rPh sb="188" eb="190">
      <t>ジッシ</t>
    </rPh>
    <rPh sb="194" eb="196">
      <t>ヒツヨウ</t>
    </rPh>
    <phoneticPr fontId="4"/>
  </si>
  <si>
    <t>①経常収支比率は黒字である100％を超えているが、類似団体と比較すると低い状況は変わらない。その要因として、料金回収率が類似団体平均値よりも高いが、給水原価も類似団体平均値より高い状況にあることが考えられ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⑥給水原価は全国及び類似団体平均値よりも高い傾向にあるが、直近5年の間に少しずつ減少してきている。要因としては施設維持管理費や人件費等の経常費用の減少が影響していると思われる。　　　　　　　　　　　　　　　　　　　　　⑦類似団体と比較すると利用率は高く適正規模であると判断できる。　　　　　　　　　　　　　　　　　　　　　　⑧漏水調査等を随時行っているため類似団体平均値よりも高い。今後とも継続して有収率の向上に努めていきたい。</t>
    <rPh sb="1" eb="3">
      <t>ケイジョウ</t>
    </rPh>
    <rPh sb="3" eb="5">
      <t>シュウシ</t>
    </rPh>
    <rPh sb="5" eb="7">
      <t>ヒリツ</t>
    </rPh>
    <rPh sb="8" eb="10">
      <t>クロジ</t>
    </rPh>
    <rPh sb="18" eb="19">
      <t>コ</t>
    </rPh>
    <rPh sb="25" eb="27">
      <t>ルイジ</t>
    </rPh>
    <rPh sb="27" eb="29">
      <t>ダンタイ</t>
    </rPh>
    <rPh sb="30" eb="32">
      <t>ヒカク</t>
    </rPh>
    <rPh sb="35" eb="36">
      <t>ヒク</t>
    </rPh>
    <rPh sb="37" eb="39">
      <t>ジョウキョウ</t>
    </rPh>
    <rPh sb="40" eb="41">
      <t>カ</t>
    </rPh>
    <rPh sb="48" eb="50">
      <t>ヨウイン</t>
    </rPh>
    <rPh sb="54" eb="56">
      <t>リョウキン</t>
    </rPh>
    <rPh sb="56" eb="58">
      <t>カイシュウ</t>
    </rPh>
    <rPh sb="58" eb="59">
      <t>リツ</t>
    </rPh>
    <rPh sb="60" eb="62">
      <t>ルイジ</t>
    </rPh>
    <rPh sb="62" eb="64">
      <t>ダンタイ</t>
    </rPh>
    <rPh sb="64" eb="66">
      <t>ヘイキン</t>
    </rPh>
    <rPh sb="66" eb="67">
      <t>チ</t>
    </rPh>
    <rPh sb="70" eb="71">
      <t>タカ</t>
    </rPh>
    <rPh sb="74" eb="76">
      <t>キュウスイ</t>
    </rPh>
    <rPh sb="76" eb="78">
      <t>ゲンカ</t>
    </rPh>
    <rPh sb="79" eb="81">
      <t>ルイジ</t>
    </rPh>
    <rPh sb="81" eb="83">
      <t>ダンタイ</t>
    </rPh>
    <rPh sb="83" eb="85">
      <t>ヘイキン</t>
    </rPh>
    <rPh sb="85" eb="86">
      <t>チ</t>
    </rPh>
    <rPh sb="88" eb="89">
      <t>タカ</t>
    </rPh>
    <rPh sb="90" eb="92">
      <t>ジョウキョウ</t>
    </rPh>
    <rPh sb="98" eb="99">
      <t>カンガ</t>
    </rPh>
    <rPh sb="125" eb="127">
      <t>ルイセキ</t>
    </rPh>
    <rPh sb="127" eb="130">
      <t>ケッソンキン</t>
    </rPh>
    <rPh sb="131" eb="133">
      <t>ハッセイ</t>
    </rPh>
    <rPh sb="244" eb="246">
      <t>キュウスイ</t>
    </rPh>
    <rPh sb="246" eb="248">
      <t>ゲンカ</t>
    </rPh>
    <rPh sb="249" eb="250">
      <t>サ</t>
    </rPh>
    <rPh sb="257" eb="259">
      <t>カイシュウ</t>
    </rPh>
    <rPh sb="259" eb="260">
      <t>リツ</t>
    </rPh>
    <rPh sb="261" eb="263">
      <t>ジョウショウ</t>
    </rPh>
    <rPh sb="272" eb="273">
      <t>オモ</t>
    </rPh>
    <rPh sb="368" eb="370">
      <t>キュウスイ</t>
    </rPh>
    <rPh sb="370" eb="372">
      <t>ゲンカ</t>
    </rPh>
    <rPh sb="373" eb="375">
      <t>ゼンコク</t>
    </rPh>
    <rPh sb="375" eb="376">
      <t>オヨ</t>
    </rPh>
    <rPh sb="377" eb="379">
      <t>ルイジ</t>
    </rPh>
    <rPh sb="379" eb="381">
      <t>ダンタイ</t>
    </rPh>
    <rPh sb="381" eb="383">
      <t>ヘイキン</t>
    </rPh>
    <rPh sb="383" eb="384">
      <t>チ</t>
    </rPh>
    <rPh sb="387" eb="388">
      <t>タカ</t>
    </rPh>
    <rPh sb="389" eb="391">
      <t>ケイコウ</t>
    </rPh>
    <rPh sb="396" eb="398">
      <t>チョッキン</t>
    </rPh>
    <rPh sb="399" eb="400">
      <t>ネン</t>
    </rPh>
    <rPh sb="401" eb="402">
      <t>アイダ</t>
    </rPh>
    <rPh sb="403" eb="404">
      <t>スコ</t>
    </rPh>
    <rPh sb="407" eb="409">
      <t>ゲンショウ</t>
    </rPh>
    <rPh sb="416" eb="418">
      <t>ヨウイン</t>
    </rPh>
    <rPh sb="422" eb="424">
      <t>シセツ</t>
    </rPh>
    <rPh sb="424" eb="426">
      <t>イジ</t>
    </rPh>
    <rPh sb="426" eb="428">
      <t>カンリ</t>
    </rPh>
    <rPh sb="428" eb="429">
      <t>ヒ</t>
    </rPh>
    <rPh sb="430" eb="433">
      <t>ジンケンヒ</t>
    </rPh>
    <rPh sb="433" eb="434">
      <t>ナド</t>
    </rPh>
    <rPh sb="435" eb="437">
      <t>ケイジョウ</t>
    </rPh>
    <rPh sb="437" eb="439">
      <t>ヒヨウ</t>
    </rPh>
    <rPh sb="440" eb="442">
      <t>ゲンショウ</t>
    </rPh>
    <rPh sb="443" eb="445">
      <t>エイキョウ</t>
    </rPh>
    <rPh sb="450" eb="451">
      <t>オモ</t>
    </rPh>
    <rPh sb="477" eb="479">
      <t>ルイジ</t>
    </rPh>
    <rPh sb="479" eb="481">
      <t>ダンタイ</t>
    </rPh>
    <rPh sb="482" eb="484">
      <t>ヒカク</t>
    </rPh>
    <rPh sb="487" eb="490">
      <t>リヨウリツ</t>
    </rPh>
    <rPh sb="491" eb="492">
      <t>タカ</t>
    </rPh>
    <rPh sb="493" eb="495">
      <t>テキセイ</t>
    </rPh>
    <rPh sb="495" eb="497">
      <t>キボ</t>
    </rPh>
    <rPh sb="501" eb="503">
      <t>ハンダン</t>
    </rPh>
    <rPh sb="530" eb="532">
      <t>ロウスイ</t>
    </rPh>
    <rPh sb="532" eb="534">
      <t>チョウサ</t>
    </rPh>
    <rPh sb="534" eb="535">
      <t>ナド</t>
    </rPh>
    <rPh sb="536" eb="538">
      <t>ズイジ</t>
    </rPh>
    <rPh sb="538" eb="539">
      <t>オコナ</t>
    </rPh>
    <rPh sb="558" eb="560">
      <t>コンゴ</t>
    </rPh>
    <rPh sb="562" eb="564">
      <t>ケイゾク</t>
    </rPh>
    <rPh sb="566" eb="568">
      <t>ユウシュウ</t>
    </rPh>
    <rPh sb="568" eb="569">
      <t>リツ</t>
    </rPh>
    <rPh sb="570" eb="572">
      <t>コウジョウ</t>
    </rPh>
    <rPh sb="573" eb="574">
      <t>ツト</t>
    </rPh>
    <phoneticPr fontId="4"/>
  </si>
  <si>
    <t>①有形固定資産減価償却率は、平成25年度までは類似団体平均値よりも低い状況にあったが、平成26年度の制度改正により平均値よりも高くなった。これは本市の水道施設が補助金等で取得され減価償却がい行われていなかったものが反映されたためである。類似団体平均値よりも高く、耐用年数に近い資産の割合が多いことが示されている。　　　　　　　　　　　　②平成26年度より耐用年数に達し更新時期をむかえる管路が順次発生していくため類似団体平均値よりも低い状況にある。　　　　　　　　　　　　　　③管路更新率は、管路経年化率と同様に今後の更新需要によって更新していくため、類似団体平均値よりも低い状況にあるが、耐用年数に達した管路や施設の更新を計画的かつ効率的に行えるよう、投資及び財政計画を策定し順次進めていく予定である。</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29">
      <t>ヘイキン</t>
    </rPh>
    <rPh sb="29" eb="30">
      <t>チ</t>
    </rPh>
    <rPh sb="33" eb="34">
      <t>ヒク</t>
    </rPh>
    <rPh sb="35" eb="37">
      <t>ジョウキョウ</t>
    </rPh>
    <rPh sb="43" eb="45">
      <t>ヘイセイ</t>
    </rPh>
    <rPh sb="47" eb="49">
      <t>ネンド</t>
    </rPh>
    <rPh sb="50" eb="52">
      <t>セイド</t>
    </rPh>
    <rPh sb="52" eb="54">
      <t>カイセイ</t>
    </rPh>
    <rPh sb="57" eb="59">
      <t>ヘイキン</t>
    </rPh>
    <rPh sb="59" eb="60">
      <t>アタイ</t>
    </rPh>
    <rPh sb="63" eb="64">
      <t>タカ</t>
    </rPh>
    <rPh sb="124" eb="125">
      <t>チ</t>
    </rPh>
    <rPh sb="169" eb="171">
      <t>ヘイセイ</t>
    </rPh>
    <rPh sb="173" eb="175">
      <t>ネンド</t>
    </rPh>
    <rPh sb="177" eb="179">
      <t>タイヨウ</t>
    </rPh>
    <rPh sb="179" eb="181">
      <t>ネンスウ</t>
    </rPh>
    <rPh sb="182" eb="183">
      <t>タッ</t>
    </rPh>
    <rPh sb="184" eb="186">
      <t>コウシン</t>
    </rPh>
    <rPh sb="186" eb="188">
      <t>ジキ</t>
    </rPh>
    <rPh sb="193" eb="195">
      <t>カンロ</t>
    </rPh>
    <rPh sb="196" eb="198">
      <t>ジュンジ</t>
    </rPh>
    <rPh sb="198" eb="200">
      <t>ハッセイ</t>
    </rPh>
    <rPh sb="206" eb="208">
      <t>ルイジ</t>
    </rPh>
    <rPh sb="208" eb="210">
      <t>ダンタイ</t>
    </rPh>
    <rPh sb="210" eb="212">
      <t>ヘイキン</t>
    </rPh>
    <rPh sb="212" eb="213">
      <t>チ</t>
    </rPh>
    <rPh sb="216" eb="217">
      <t>ヒク</t>
    </rPh>
    <rPh sb="218" eb="220">
      <t>ジョウキョウ</t>
    </rPh>
    <rPh sb="239" eb="241">
      <t>カンロ</t>
    </rPh>
    <rPh sb="241" eb="243">
      <t>コウシン</t>
    </rPh>
    <rPh sb="243" eb="244">
      <t>リツ</t>
    </rPh>
    <rPh sb="246" eb="248">
      <t>カンロ</t>
    </rPh>
    <rPh sb="248" eb="251">
      <t>ケイネンカ</t>
    </rPh>
    <rPh sb="251" eb="252">
      <t>リツ</t>
    </rPh>
    <rPh sb="253" eb="255">
      <t>ドウヨウ</t>
    </rPh>
    <rPh sb="256" eb="258">
      <t>コンゴ</t>
    </rPh>
    <rPh sb="259" eb="261">
      <t>コウシン</t>
    </rPh>
    <rPh sb="261" eb="263">
      <t>ジュヨウ</t>
    </rPh>
    <rPh sb="267" eb="269">
      <t>コウシン</t>
    </rPh>
    <rPh sb="276" eb="278">
      <t>ルイジ</t>
    </rPh>
    <rPh sb="278" eb="280">
      <t>ダンタイ</t>
    </rPh>
    <rPh sb="280" eb="282">
      <t>ヘイキン</t>
    </rPh>
    <rPh sb="282" eb="283">
      <t>チ</t>
    </rPh>
    <rPh sb="286" eb="287">
      <t>ヒク</t>
    </rPh>
    <rPh sb="288" eb="290">
      <t>ジョウキョウ</t>
    </rPh>
    <rPh sb="295" eb="297">
      <t>タイヨウ</t>
    </rPh>
    <rPh sb="297" eb="299">
      <t>ネンスウ</t>
    </rPh>
    <rPh sb="300" eb="301">
      <t>タッ</t>
    </rPh>
    <rPh sb="303" eb="305">
      <t>カンロ</t>
    </rPh>
    <rPh sb="306" eb="308">
      <t>シセツ</t>
    </rPh>
    <rPh sb="309" eb="311">
      <t>コウシン</t>
    </rPh>
    <rPh sb="312" eb="315">
      <t>ケイカクテキ</t>
    </rPh>
    <rPh sb="317" eb="319">
      <t>コウリツ</t>
    </rPh>
    <rPh sb="319" eb="320">
      <t>テキ</t>
    </rPh>
    <rPh sb="321" eb="322">
      <t>オコナ</t>
    </rPh>
    <rPh sb="327" eb="329">
      <t>トウシ</t>
    </rPh>
    <rPh sb="329" eb="330">
      <t>オヨ</t>
    </rPh>
    <rPh sb="331" eb="333">
      <t>ザイセイ</t>
    </rPh>
    <rPh sb="333" eb="335">
      <t>ケイカク</t>
    </rPh>
    <rPh sb="336" eb="338">
      <t>サクテイ</t>
    </rPh>
    <rPh sb="339" eb="341">
      <t>ジュンジ</t>
    </rPh>
    <rPh sb="341" eb="342">
      <t>スス</t>
    </rPh>
    <rPh sb="346" eb="3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</si>
</sst>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0.02</c:v>
                </c:pt>
                <c:pt idx="3">
                  <c:v>0</c:v>
                </c:pt>
                <c:pt idx="4">
                  <c:v>0</c:v>
                </c:pt>
              </c:numCache>
            </c:numRef>
          </c:val>
          <c:extLst>
            <c:ext xmlns:c16="http://schemas.microsoft.com/office/drawing/2014/chart" uri="{C3380CC4-5D6E-409C-BE32-E72D297353CC}">
              <c16:uniqueId val="{00000000-6AE6-4270-8BFB-0B6E7341A387}"/>
            </c:ext>
          </c:extLst>
        </c:ser>
        <c:dLbls>
          <c:showLegendKey val="0"/>
          <c:showVal val="0"/>
          <c:showCatName val="0"/>
          <c:showSerName val="0"/>
          <c:showPercent val="0"/>
          <c:showBubbleSize val="0"/>
        </c:dLbls>
        <c:gapWidth val="150"/>
        <c:axId val="89028864"/>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6AE6-4270-8BFB-0B6E7341A387}"/>
            </c:ext>
          </c:extLst>
        </c:ser>
        <c:dLbls>
          <c:showLegendKey val="0"/>
          <c:showVal val="0"/>
          <c:showCatName val="0"/>
          <c:showSerName val="0"/>
          <c:showPercent val="0"/>
          <c:showBubbleSize val="0"/>
        </c:dLbls>
        <c:marker val="1"/>
        <c:smooth val="0"/>
        <c:axId val="89028864"/>
        <c:axId val="89055616"/>
      </c:lineChart>
      <c:dateAx>
        <c:axId val="89028864"/>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85.18</c:v>
                </c:pt>
                <c:pt idx="1">
                  <c:v>85.75</c:v>
                </c:pt>
                <c:pt idx="2">
                  <c:v>83.54</c:v>
                </c:pt>
                <c:pt idx="3">
                  <c:v>82.74</c:v>
                </c:pt>
                <c:pt idx="4">
                  <c:v>83.32</c:v>
                </c:pt>
              </c:numCache>
            </c:numRef>
          </c:val>
          <c:extLst>
            <c:ext xmlns:c16="http://schemas.microsoft.com/office/drawing/2014/chart" uri="{C3380CC4-5D6E-409C-BE32-E72D297353CC}">
              <c16:uniqueId val="{00000000-ADB7-4AE7-A910-E4F7DFF5AC84}"/>
            </c:ext>
          </c:extLst>
        </c:ser>
        <c:dLbls>
          <c:showLegendKey val="0"/>
          <c:showVal val="0"/>
          <c:showCatName val="0"/>
          <c:showSerName val="0"/>
          <c:showPercent val="0"/>
          <c:showBubbleSize val="0"/>
        </c:dLbls>
        <c:gapWidth val="150"/>
        <c:axId val="89730432"/>
        <c:axId val="89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ADB7-4AE7-A910-E4F7DFF5AC84}"/>
            </c:ext>
          </c:extLst>
        </c:ser>
        <c:dLbls>
          <c:showLegendKey val="0"/>
          <c:showVal val="0"/>
          <c:showCatName val="0"/>
          <c:showSerName val="0"/>
          <c:showPercent val="0"/>
          <c:showBubbleSize val="0"/>
        </c:dLbls>
        <c:marker val="1"/>
        <c:smooth val="0"/>
        <c:axId val="89730432"/>
        <c:axId val="89748992"/>
      </c:lineChart>
      <c:dateAx>
        <c:axId val="89730432"/>
        <c:scaling>
          <c:orientation val="minMax"/>
        </c:scaling>
        <c:delete val="1"/>
        <c:axPos val="b"/>
        <c:numFmt formatCode="ge" sourceLinked="1"/>
        <c:majorTickMark val="none"/>
        <c:minorTickMark val="none"/>
        <c:tickLblPos val="none"/>
        <c:crossAx val="89748992"/>
        <c:crosses val="autoZero"/>
        <c:auto val="1"/>
        <c:lblOffset val="100"/>
        <c:baseTimeUnit val="years"/>
      </c:dateAx>
      <c:valAx>
        <c:axId val="89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92.08</c:v>
                </c:pt>
                <c:pt idx="1">
                  <c:v>92.85</c:v>
                </c:pt>
                <c:pt idx="2">
                  <c:v>92.42</c:v>
                </c:pt>
                <c:pt idx="3">
                  <c:v>93.79</c:v>
                </c:pt>
                <c:pt idx="4">
                  <c:v>94.66</c:v>
                </c:pt>
              </c:numCache>
            </c:numRef>
          </c:val>
          <c:extLst>
            <c:ext xmlns:c16="http://schemas.microsoft.com/office/drawing/2014/chart" uri="{C3380CC4-5D6E-409C-BE32-E72D297353CC}">
              <c16:uniqueId val="{00000000-1CA3-4ED5-A889-74A266D6E4D0}"/>
            </c:ext>
          </c:extLst>
        </c:ser>
        <c:dLbls>
          <c:showLegendKey val="0"/>
          <c:showVal val="0"/>
          <c:showCatName val="0"/>
          <c:showSerName val="0"/>
          <c:showPercent val="0"/>
          <c:showBubbleSize val="0"/>
        </c:dLbls>
        <c:gapWidth val="150"/>
        <c:axId val="89762816"/>
        <c:axId val="89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1CA3-4ED5-A889-74A266D6E4D0}"/>
            </c:ext>
          </c:extLst>
        </c:ser>
        <c:dLbls>
          <c:showLegendKey val="0"/>
          <c:showVal val="0"/>
          <c:showCatName val="0"/>
          <c:showSerName val="0"/>
          <c:showPercent val="0"/>
          <c:showBubbleSize val="0"/>
        </c:dLbls>
        <c:marker val="1"/>
        <c:smooth val="0"/>
        <c:axId val="89762816"/>
        <c:axId val="89773184"/>
      </c:lineChart>
      <c:dateAx>
        <c:axId val="89762816"/>
        <c:scaling>
          <c:orientation val="minMax"/>
        </c:scaling>
        <c:delete val="1"/>
        <c:axPos val="b"/>
        <c:numFmt formatCode="ge" sourceLinked="1"/>
        <c:majorTickMark val="none"/>
        <c:minorTickMark val="none"/>
        <c:tickLblPos val="none"/>
        <c:crossAx val="89773184"/>
        <c:crosses val="autoZero"/>
        <c:auto val="1"/>
        <c:lblOffset val="100"/>
        <c:baseTimeUnit val="years"/>
      </c:dateAx>
      <c:valAx>
        <c:axId val="89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104.24</c:v>
                </c:pt>
                <c:pt idx="1">
                  <c:v>107.67</c:v>
                </c:pt>
                <c:pt idx="2">
                  <c:v>105.95</c:v>
                </c:pt>
                <c:pt idx="3">
                  <c:v>106.6</c:v>
                </c:pt>
                <c:pt idx="4">
                  <c:v>109.07</c:v>
                </c:pt>
              </c:numCache>
            </c:numRef>
          </c:val>
          <c:extLst>
            <c:ext xmlns:c16="http://schemas.microsoft.com/office/drawing/2014/chart" uri="{C3380CC4-5D6E-409C-BE32-E72D297353CC}">
              <c16:uniqueId val="{00000000-5625-406A-846B-6675BEC374D3}"/>
            </c:ext>
          </c:extLst>
        </c:ser>
        <c:dLbls>
          <c:showLegendKey val="0"/>
          <c:showVal val="0"/>
          <c:showCatName val="0"/>
          <c:showSerName val="0"/>
          <c:showPercent val="0"/>
          <c:showBubbleSize val="0"/>
        </c:dLbls>
        <c:gapWidth val="150"/>
        <c:axId val="89200512"/>
        <c:axId val="89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5625-406A-846B-6675BEC374D3}"/>
            </c:ext>
          </c:extLst>
        </c:ser>
        <c:dLbls>
          <c:showLegendKey val="0"/>
          <c:showVal val="0"/>
          <c:showCatName val="0"/>
          <c:showSerName val="0"/>
          <c:showPercent val="0"/>
          <c:showBubbleSize val="0"/>
        </c:dLbls>
        <c:marker val="1"/>
        <c:smooth val="0"/>
        <c:axId val="89200512"/>
        <c:axId val="89206784"/>
      </c:lineChart>
      <c:dateAx>
        <c:axId val="89200512"/>
        <c:scaling>
          <c:orientation val="minMax"/>
        </c:scaling>
        <c:delete val="1"/>
        <c:axPos val="b"/>
        <c:numFmt formatCode="ge" sourceLinked="1"/>
        <c:majorTickMark val="none"/>
        <c:minorTickMark val="none"/>
        <c:tickLblPos val="none"/>
        <c:crossAx val="89206784"/>
        <c:crosses val="autoZero"/>
        <c:auto val="1"/>
        <c:lblOffset val="100"/>
        <c:baseTimeUnit val="years"/>
      </c:dateAx>
      <c:valAx>
        <c:axId val="892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20.37</c:v>
                </c:pt>
                <c:pt idx="1">
                  <c:v>21.54</c:v>
                </c:pt>
                <c:pt idx="2">
                  <c:v>47.67</c:v>
                </c:pt>
                <c:pt idx="3">
                  <c:v>49.45</c:v>
                </c:pt>
                <c:pt idx="4">
                  <c:v>51.33</c:v>
                </c:pt>
              </c:numCache>
            </c:numRef>
          </c:val>
          <c:extLst>
            <c:ext xmlns:c16="http://schemas.microsoft.com/office/drawing/2014/chart" uri="{C3380CC4-5D6E-409C-BE32-E72D297353CC}">
              <c16:uniqueId val="{00000000-99ED-40FC-8A01-ED412CFCD363}"/>
            </c:ext>
          </c:extLst>
        </c:ser>
        <c:dLbls>
          <c:showLegendKey val="0"/>
          <c:showVal val="0"/>
          <c:showCatName val="0"/>
          <c:showSerName val="0"/>
          <c:showPercent val="0"/>
          <c:showBubbleSize val="0"/>
        </c:dLbls>
        <c:gapWidth val="150"/>
        <c:axId val="89236992"/>
        <c:axId val="8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99ED-40FC-8A01-ED412CFCD363}"/>
            </c:ext>
          </c:extLst>
        </c:ser>
        <c:dLbls>
          <c:showLegendKey val="0"/>
          <c:showVal val="0"/>
          <c:showCatName val="0"/>
          <c:showSerName val="0"/>
          <c:showPercent val="0"/>
          <c:showBubbleSize val="0"/>
        </c:dLbls>
        <c:marker val="1"/>
        <c:smooth val="0"/>
        <c:axId val="89236992"/>
        <c:axId val="89238912"/>
      </c:lineChart>
      <c:dateAx>
        <c:axId val="89236992"/>
        <c:scaling>
          <c:orientation val="minMax"/>
        </c:scaling>
        <c:delete val="1"/>
        <c:axPos val="b"/>
        <c:numFmt formatCode="ge" sourceLinked="1"/>
        <c:majorTickMark val="none"/>
        <c:minorTickMark val="none"/>
        <c:tickLblPos val="none"/>
        <c:crossAx val="89238912"/>
        <c:crosses val="autoZero"/>
        <c:auto val="1"/>
        <c:lblOffset val="100"/>
        <c:baseTimeUnit val="years"/>
      </c:dateAx>
      <c:valAx>
        <c:axId val="8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0.85</c:v>
                </c:pt>
                <c:pt idx="3">
                  <c:v>0</c:v>
                </c:pt>
                <c:pt idx="4" formatCode="#,##0.00;&quot;△&quot;#,##0.00;&quot;-&quot;">
                  <c:v>4.2699999999999996</c:v>
                </c:pt>
              </c:numCache>
            </c:numRef>
          </c:val>
          <c:extLst>
            <c:ext xmlns:c16="http://schemas.microsoft.com/office/drawing/2014/chart" uri="{C3380CC4-5D6E-409C-BE32-E72D297353CC}">
              <c16:uniqueId val="{00000000-BA4F-4932-9D0D-B582164284F5}"/>
            </c:ext>
          </c:extLst>
        </c:ser>
        <c:dLbls>
          <c:showLegendKey val="0"/>
          <c:showVal val="0"/>
          <c:showCatName val="0"/>
          <c:showSerName val="0"/>
          <c:showPercent val="0"/>
          <c:showBubbleSize val="0"/>
        </c:dLbls>
        <c:gapWidth val="150"/>
        <c:axId val="89265280"/>
        <c:axId val="89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BA4F-4932-9D0D-B582164284F5}"/>
            </c:ext>
          </c:extLst>
        </c:ser>
        <c:dLbls>
          <c:showLegendKey val="0"/>
          <c:showVal val="0"/>
          <c:showCatName val="0"/>
          <c:showSerName val="0"/>
          <c:showPercent val="0"/>
          <c:showBubbleSize val="0"/>
        </c:dLbls>
        <c:marker val="1"/>
        <c:smooth val="0"/>
        <c:axId val="89265280"/>
        <c:axId val="89267200"/>
      </c:lineChart>
      <c:dateAx>
        <c:axId val="89265280"/>
        <c:scaling>
          <c:orientation val="minMax"/>
        </c:scaling>
        <c:delete val="1"/>
        <c:axPos val="b"/>
        <c:numFmt formatCode="ge" sourceLinked="1"/>
        <c:majorTickMark val="none"/>
        <c:minorTickMark val="none"/>
        <c:tickLblPos val="none"/>
        <c:crossAx val="89267200"/>
        <c:crosses val="autoZero"/>
        <c:auto val="1"/>
        <c:lblOffset val="100"/>
        <c:baseTimeUnit val="years"/>
      </c:dateAx>
      <c:valAx>
        <c:axId val="89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26-4927-BEE4-1A64E5AC6068}"/>
            </c:ext>
          </c:extLst>
        </c:ser>
        <c:dLbls>
          <c:showLegendKey val="0"/>
          <c:showVal val="0"/>
          <c:showCatName val="0"/>
          <c:showSerName val="0"/>
          <c:showPercent val="0"/>
          <c:showBubbleSize val="0"/>
        </c:dLbls>
        <c:gapWidth val="150"/>
        <c:axId val="89302144"/>
        <c:axId val="89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A26-4927-BEE4-1A64E5AC6068}"/>
            </c:ext>
          </c:extLst>
        </c:ser>
        <c:dLbls>
          <c:showLegendKey val="0"/>
          <c:showVal val="0"/>
          <c:showCatName val="0"/>
          <c:showSerName val="0"/>
          <c:showPercent val="0"/>
          <c:showBubbleSize val="0"/>
        </c:dLbls>
        <c:marker val="1"/>
        <c:smooth val="0"/>
        <c:axId val="89302144"/>
        <c:axId val="89304064"/>
      </c:lineChart>
      <c:dateAx>
        <c:axId val="89302144"/>
        <c:scaling>
          <c:orientation val="minMax"/>
        </c:scaling>
        <c:delete val="1"/>
        <c:axPos val="b"/>
        <c:numFmt formatCode="ge" sourceLinked="1"/>
        <c:majorTickMark val="none"/>
        <c:minorTickMark val="none"/>
        <c:tickLblPos val="none"/>
        <c:crossAx val="89304064"/>
        <c:crosses val="autoZero"/>
        <c:auto val="1"/>
        <c:lblOffset val="100"/>
        <c:baseTimeUnit val="years"/>
      </c:dateAx>
      <c:valAx>
        <c:axId val="8930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356.55</c:v>
                </c:pt>
                <c:pt idx="1">
                  <c:v>384.68</c:v>
                </c:pt>
                <c:pt idx="2">
                  <c:v>163.1</c:v>
                </c:pt>
                <c:pt idx="3">
                  <c:v>146.66999999999999</c:v>
                </c:pt>
                <c:pt idx="4">
                  <c:v>211.81</c:v>
                </c:pt>
              </c:numCache>
            </c:numRef>
          </c:val>
          <c:extLst>
            <c:ext xmlns:c16="http://schemas.microsoft.com/office/drawing/2014/chart" uri="{C3380CC4-5D6E-409C-BE32-E72D297353CC}">
              <c16:uniqueId val="{00000000-216F-4814-9649-76C943B25380}"/>
            </c:ext>
          </c:extLst>
        </c:ser>
        <c:dLbls>
          <c:showLegendKey val="0"/>
          <c:showVal val="0"/>
          <c:showCatName val="0"/>
          <c:showSerName val="0"/>
          <c:showPercent val="0"/>
          <c:showBubbleSize val="0"/>
        </c:dLbls>
        <c:gapWidth val="150"/>
        <c:axId val="89330432"/>
        <c:axId val="893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16F-4814-9649-76C943B25380}"/>
            </c:ext>
          </c:extLst>
        </c:ser>
        <c:dLbls>
          <c:showLegendKey val="0"/>
          <c:showVal val="0"/>
          <c:showCatName val="0"/>
          <c:showSerName val="0"/>
          <c:showPercent val="0"/>
          <c:showBubbleSize val="0"/>
        </c:dLbls>
        <c:marker val="1"/>
        <c:smooth val="0"/>
        <c:axId val="89330432"/>
        <c:axId val="89332352"/>
      </c:lineChart>
      <c:dateAx>
        <c:axId val="89330432"/>
        <c:scaling>
          <c:orientation val="minMax"/>
        </c:scaling>
        <c:delete val="1"/>
        <c:axPos val="b"/>
        <c:numFmt formatCode="ge" sourceLinked="1"/>
        <c:majorTickMark val="none"/>
        <c:minorTickMark val="none"/>
        <c:tickLblPos val="none"/>
        <c:crossAx val="89332352"/>
        <c:crosses val="autoZero"/>
        <c:auto val="1"/>
        <c:lblOffset val="100"/>
        <c:baseTimeUnit val="years"/>
      </c:dateAx>
      <c:valAx>
        <c:axId val="8933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266.45999999999998</c:v>
                </c:pt>
                <c:pt idx="1">
                  <c:v>248.16</c:v>
                </c:pt>
                <c:pt idx="2">
                  <c:v>240.49</c:v>
                </c:pt>
                <c:pt idx="3">
                  <c:v>224.83</c:v>
                </c:pt>
                <c:pt idx="4">
                  <c:v>221.03</c:v>
                </c:pt>
              </c:numCache>
            </c:numRef>
          </c:val>
          <c:extLst>
            <c:ext xmlns:c16="http://schemas.microsoft.com/office/drawing/2014/chart" uri="{C3380CC4-5D6E-409C-BE32-E72D297353CC}">
              <c16:uniqueId val="{00000000-E129-42C1-9566-73639DFF5C1D}"/>
            </c:ext>
          </c:extLst>
        </c:ser>
        <c:dLbls>
          <c:showLegendKey val="0"/>
          <c:showVal val="0"/>
          <c:showCatName val="0"/>
          <c:showSerName val="0"/>
          <c:showPercent val="0"/>
          <c:showBubbleSize val="0"/>
        </c:dLbls>
        <c:gapWidth val="150"/>
        <c:axId val="89354624"/>
        <c:axId val="89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E129-42C1-9566-73639DFF5C1D}"/>
            </c:ext>
          </c:extLst>
        </c:ser>
        <c:dLbls>
          <c:showLegendKey val="0"/>
          <c:showVal val="0"/>
          <c:showCatName val="0"/>
          <c:showSerName val="0"/>
          <c:showPercent val="0"/>
          <c:showBubbleSize val="0"/>
        </c:dLbls>
        <c:marker val="1"/>
        <c:smooth val="0"/>
        <c:axId val="89354624"/>
        <c:axId val="89356544"/>
      </c:lineChart>
      <c:dateAx>
        <c:axId val="89354624"/>
        <c:scaling>
          <c:orientation val="minMax"/>
        </c:scaling>
        <c:delete val="1"/>
        <c:axPos val="b"/>
        <c:numFmt formatCode="ge" sourceLinked="1"/>
        <c:majorTickMark val="none"/>
        <c:minorTickMark val="none"/>
        <c:tickLblPos val="none"/>
        <c:crossAx val="89356544"/>
        <c:crosses val="autoZero"/>
        <c:auto val="1"/>
        <c:lblOffset val="100"/>
        <c:baseTimeUnit val="years"/>
      </c:dateAx>
      <c:valAx>
        <c:axId val="893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c:v>
                </c:pt>
                <c:pt idx="1">
                  <c:v>103.86</c:v>
                </c:pt>
                <c:pt idx="2">
                  <c:v>102.74</c:v>
                </c:pt>
                <c:pt idx="3">
                  <c:v>103.46</c:v>
                </c:pt>
                <c:pt idx="4">
                  <c:v>106.84</c:v>
                </c:pt>
              </c:numCache>
            </c:numRef>
          </c:val>
          <c:extLst>
            <c:ext xmlns:c16="http://schemas.microsoft.com/office/drawing/2014/chart" uri="{C3380CC4-5D6E-409C-BE32-E72D297353CC}">
              <c16:uniqueId val="{00000000-456D-4F54-9DED-2472FFBF2A40}"/>
            </c:ext>
          </c:extLst>
        </c:ser>
        <c:dLbls>
          <c:showLegendKey val="0"/>
          <c:showVal val="0"/>
          <c:showCatName val="0"/>
          <c:showSerName val="0"/>
          <c:showPercent val="0"/>
          <c:showBubbleSize val="0"/>
        </c:dLbls>
        <c:gapWidth val="150"/>
        <c:axId val="89665536"/>
        <c:axId val="89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456D-4F54-9DED-2472FFBF2A40}"/>
            </c:ext>
          </c:extLst>
        </c:ser>
        <c:dLbls>
          <c:showLegendKey val="0"/>
          <c:showVal val="0"/>
          <c:showCatName val="0"/>
          <c:showSerName val="0"/>
          <c:showPercent val="0"/>
          <c:showBubbleSize val="0"/>
        </c:dLbls>
        <c:marker val="1"/>
        <c:smooth val="0"/>
        <c:axId val="89665536"/>
        <c:axId val="89667456"/>
      </c:lineChart>
      <c:dateAx>
        <c:axId val="89665536"/>
        <c:scaling>
          <c:orientation val="minMax"/>
        </c:scaling>
        <c:delete val="1"/>
        <c:axPos val="b"/>
        <c:numFmt formatCode="ge" sourceLinked="1"/>
        <c:majorTickMark val="none"/>
        <c:minorTickMark val="none"/>
        <c:tickLblPos val="none"/>
        <c:crossAx val="89667456"/>
        <c:crosses val="autoZero"/>
        <c:auto val="1"/>
        <c:lblOffset val="100"/>
        <c:baseTimeUnit val="years"/>
      </c:dateAx>
      <c:valAx>
        <c:axId val="89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204.91</c:v>
                </c:pt>
                <c:pt idx="1">
                  <c:v>197.23</c:v>
                </c:pt>
                <c:pt idx="2">
                  <c:v>198.04</c:v>
                </c:pt>
                <c:pt idx="3">
                  <c:v>195.64</c:v>
                </c:pt>
                <c:pt idx="4">
                  <c:v>188.8</c:v>
                </c:pt>
              </c:numCache>
            </c:numRef>
          </c:val>
          <c:extLst>
            <c:ext xmlns:c16="http://schemas.microsoft.com/office/drawing/2014/chart" uri="{C3380CC4-5D6E-409C-BE32-E72D297353CC}">
              <c16:uniqueId val="{00000000-CE5E-46DE-AFF0-DE442B2459C2}"/>
            </c:ext>
          </c:extLst>
        </c:ser>
        <c:dLbls>
          <c:showLegendKey val="0"/>
          <c:showVal val="0"/>
          <c:showCatName val="0"/>
          <c:showSerName val="0"/>
          <c:showPercent val="0"/>
          <c:showBubbleSize val="0"/>
        </c:dLbls>
        <c:gapWidth val="150"/>
        <c:axId val="89701760"/>
        <c:axId val="89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CE5E-46DE-AFF0-DE442B2459C2}"/>
            </c:ext>
          </c:extLst>
        </c:ser>
        <c:dLbls>
          <c:showLegendKey val="0"/>
          <c:showVal val="0"/>
          <c:showCatName val="0"/>
          <c:showSerName val="0"/>
          <c:showPercent val="0"/>
          <c:showBubbleSize val="0"/>
        </c:dLbls>
        <c:marker val="1"/>
        <c:smooth val="0"/>
        <c:axId val="89701760"/>
        <c:axId val="89703936"/>
      </c:lineChart>
      <c:dateAx>
        <c:axId val="89701760"/>
        <c:scaling>
          <c:orientation val="minMax"/>
        </c:scaling>
        <c:delete val="1"/>
        <c:axPos val="b"/>
        <c:numFmt formatCode="ge" sourceLinked="1"/>
        <c:majorTickMark val="none"/>
        <c:minorTickMark val="none"/>
        <c:tickLblPos val="none"/>
        <c:crossAx val="89703936"/>
        <c:crosses val="autoZero"/>
        <c:auto val="1"/>
        <c:lblOffset val="100"/>
        <c:baseTimeUnit val="years"/>
      </c:dateAx>
      <c:valAx>
        <c:axId val="8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南城市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c r="AE8" s="84"/>
      <c r="AF8" s="84"/>
      <c r="AG8" s="84"/>
      <c r="AH8" s="84"/>
      <c r="AI8" s="84"/>
      <c r="AJ8" s="84"/>
      <c r="AK8" s="5"/>
      <c r="AL8" s="71">
        <f>データ!$R$6</f>
        <v>43247</v>
      </c>
      <c r="AM8" s="71"/>
      <c r="AN8" s="71"/>
      <c r="AO8" s="71"/>
      <c r="AP8" s="71"/>
      <c r="AQ8" s="71"/>
      <c r="AR8" s="71"/>
      <c r="AS8" s="71"/>
      <c r="AT8" s="67">
        <f>データ!$S$6</f>
        <v>49.94</v>
      </c>
      <c r="AU8" s="68"/>
      <c r="AV8" s="68"/>
      <c r="AW8" s="68"/>
      <c r="AX8" s="68"/>
      <c r="AY8" s="68"/>
      <c r="AZ8" s="68"/>
      <c r="BA8" s="68"/>
      <c r="BB8" s="70">
        <f>データ!$T$6</f>
        <v>865.98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65.05</v>
      </c>
      <c r="J10" s="68"/>
      <c r="K10" s="68"/>
      <c r="L10" s="68"/>
      <c r="M10" s="68"/>
      <c r="N10" s="68"/>
      <c r="O10" s="69"/>
      <c r="P10" s="70">
        <f>データ!$P$6</f>
        <v>99.88</v>
      </c>
      <c r="Q10" s="70"/>
      <c r="R10" s="70"/>
      <c r="S10" s="70"/>
      <c r="T10" s="70"/>
      <c r="U10" s="70"/>
      <c r="V10" s="70"/>
      <c r="W10" s="71">
        <f>データ!$Q$6</f>
        <v>3533</v>
      </c>
      <c r="X10" s="71"/>
      <c r="Y10" s="71"/>
      <c r="Z10" s="71"/>
      <c r="AA10" s="71"/>
      <c r="AB10" s="71"/>
      <c r="AC10" s="71"/>
      <c r="AD10" s="2"/>
      <c r="AE10" s="2"/>
      <c r="AF10" s="2"/>
      <c r="AG10" s="2"/>
      <c r="AH10" s="5"/>
      <c r="AI10" s="5"/>
      <c r="AJ10" s="5"/>
      <c r="AK10" s="5"/>
      <c r="AL10" s="71">
        <f>データ!$U$6</f>
        <v>43176</v>
      </c>
      <c r="AM10" s="71"/>
      <c r="AN10" s="71"/>
      <c r="AO10" s="71"/>
      <c r="AP10" s="71"/>
      <c r="AQ10" s="71"/>
      <c r="AR10" s="71"/>
      <c r="AS10" s="71"/>
      <c r="AT10" s="67">
        <f>データ!$V$6</f>
        <v>49.7</v>
      </c>
      <c r="AU10" s="68"/>
      <c r="AV10" s="68"/>
      <c r="AW10" s="68"/>
      <c r="AX10" s="68"/>
      <c r="AY10" s="68"/>
      <c r="AZ10" s="68"/>
      <c r="BA10" s="68"/>
      <c r="BB10" s="70">
        <f>データ!$W$6</f>
        <v>868.73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f t="shared" si="3"/>
        <v>0</v>
      </c>
      <c r="N6" s="35" t="str">
        <f t="shared" si="3"/>
        <v>-</v>
      </c>
      <c r="O6" s="35">
        <f t="shared" si="3"/>
        <v>65.05</v>
      </c>
      <c r="P6" s="35">
        <f t="shared" si="3"/>
        <v>99.88</v>
      </c>
      <c r="Q6" s="35">
        <f t="shared" si="3"/>
        <v>3533</v>
      </c>
      <c r="R6" s="35">
        <f t="shared" si="3"/>
        <v>43247</v>
      </c>
      <c r="S6" s="35">
        <f t="shared" si="3"/>
        <v>49.94</v>
      </c>
      <c r="T6" s="35">
        <f t="shared" si="3"/>
        <v>865.98</v>
      </c>
      <c r="U6" s="35">
        <f t="shared" si="3"/>
        <v>43176</v>
      </c>
      <c r="V6" s="35">
        <f t="shared" si="3"/>
        <v>49.7</v>
      </c>
      <c r="W6" s="35">
        <f t="shared" si="3"/>
        <v>868.73</v>
      </c>
      <c r="X6" s="36">
        <f>IF(X7="",NA(),X7)</f>
        <v>104.24</v>
      </c>
      <c r="Y6" s="36">
        <f t="shared" ref="Y6:AG6" si="4">IF(Y7="",NA(),Y7)</f>
        <v>107.67</v>
      </c>
      <c r="Z6" s="36">
        <f t="shared" si="4"/>
        <v>105.95</v>
      </c>
      <c r="AA6" s="36">
        <f t="shared" si="4"/>
        <v>106.6</v>
      </c>
      <c r="AB6" s="36">
        <f t="shared" si="4"/>
        <v>109.07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356.55</v>
      </c>
      <c r="AU6" s="36">
        <f t="shared" ref="AU6:BC6" si="6">IF(AU7="",NA(),AU7)</f>
        <v>384.68</v>
      </c>
      <c r="AV6" s="36">
        <f t="shared" si="6"/>
        <v>163.1</v>
      </c>
      <c r="AW6" s="36">
        <f t="shared" si="6"/>
        <v>146.66999999999999</v>
      </c>
      <c r="AX6" s="36">
        <f t="shared" si="6"/>
        <v>211.81</v>
      </c>
      <c r="AY6" s="36">
        <f t="shared" si="6"/>
        <v>852.01</v>
      </c>
      <c r="AZ6" s="36">
        <f t="shared" si="6"/>
        <v>909.68</v>
      </c>
      <c r="BA6" s="36">
        <f t="shared" si="6"/>
        <v>382.09</v>
      </c>
      <c r="BB6" s="36">
        <f t="shared" si="6"/>
        <v>371.31</v>
      </c>
      <c r="BC6" s="36">
        <f t="shared" si="6"/>
        <v>377.63</v>
      </c>
      <c r="BD6" s="35" t="str">
        <f>IF(BD7="","",IF(BD7="-","【-】","【"&amp;SUBSTITUTE(TEXT(BD7,"#,##0.00"),"-","△")&amp;"】"))</f>
        <v>【262.87】</v>
      </c>
      <c r="BE6" s="36">
        <f>IF(BE7="",NA(),BE7)</f>
        <v>266.45999999999998</v>
      </c>
      <c r="BF6" s="36">
        <f t="shared" ref="BF6:BN6" si="7">IF(BF7="",NA(),BF7)</f>
        <v>248.16</v>
      </c>
      <c r="BG6" s="36">
        <f t="shared" si="7"/>
        <v>240.49</v>
      </c>
      <c r="BH6" s="36">
        <f t="shared" si="7"/>
        <v>224.83</v>
      </c>
      <c r="BI6" s="36">
        <f t="shared" si="7"/>
        <v>221.03</v>
      </c>
      <c r="BJ6" s="36">
        <f t="shared" si="7"/>
        <v>391.4</v>
      </c>
      <c r="BK6" s="36">
        <f t="shared" si="7"/>
        <v>382.65</v>
      </c>
      <c r="BL6" s="36">
        <f t="shared" si="7"/>
        <v>385.06</v>
      </c>
      <c r="BM6" s="36">
        <f t="shared" si="7"/>
        <v>373.09</v>
      </c>
      <c r="BN6" s="36">
        <f t="shared" si="7"/>
        <v>364.71</v>
      </c>
      <c r="BO6" s="35" t="str">
        <f>IF(BO7="","",IF(BO7="-","【-】","【"&amp;SUBSTITUTE(TEXT(BO7,"#,##0.00"),"-","△")&amp;"】"))</f>
        <v>【270.87】</v>
      </c>
      <c r="BP6" s="36">
        <f>IF(BP7="",NA(),BP7)</f>
        <v>99.6</v>
      </c>
      <c r="BQ6" s="36">
        <f t="shared" ref="BQ6:BY6" si="8">IF(BQ7="",NA(),BQ7)</f>
        <v>103.86</v>
      </c>
      <c r="BR6" s="36">
        <f t="shared" si="8"/>
        <v>102.74</v>
      </c>
      <c r="BS6" s="36">
        <f t="shared" si="8"/>
        <v>103.46</v>
      </c>
      <c r="BT6" s="36">
        <f t="shared" si="8"/>
        <v>106.84</v>
      </c>
      <c r="BU6" s="36">
        <f t="shared" si="8"/>
        <v>95.91</v>
      </c>
      <c r="BV6" s="36">
        <f t="shared" si="8"/>
        <v>96.1</v>
      </c>
      <c r="BW6" s="36">
        <f t="shared" si="8"/>
        <v>99.07</v>
      </c>
      <c r="BX6" s="36">
        <f t="shared" si="8"/>
        <v>99.99</v>
      </c>
      <c r="BY6" s="36">
        <f t="shared" si="8"/>
        <v>100.65</v>
      </c>
      <c r="BZ6" s="35" t="str">
        <f>IF(BZ7="","",IF(BZ7="-","【-】","【"&amp;SUBSTITUTE(TEXT(BZ7,"#,##0.00"),"-","△")&amp;"】"))</f>
        <v>【105.59】</v>
      </c>
      <c r="CA6" s="36">
        <f>IF(CA7="",NA(),CA7)</f>
        <v>204.91</v>
      </c>
      <c r="CB6" s="36">
        <f t="shared" ref="CB6:CJ6" si="9">IF(CB7="",NA(),CB7)</f>
        <v>197.23</v>
      </c>
      <c r="CC6" s="36">
        <f t="shared" si="9"/>
        <v>198.04</v>
      </c>
      <c r="CD6" s="36">
        <f t="shared" si="9"/>
        <v>195.64</v>
      </c>
      <c r="CE6" s="36">
        <f t="shared" si="9"/>
        <v>188.8</v>
      </c>
      <c r="CF6" s="36">
        <f t="shared" si="9"/>
        <v>179.29</v>
      </c>
      <c r="CG6" s="36">
        <f t="shared" si="9"/>
        <v>178.39</v>
      </c>
      <c r="CH6" s="36">
        <f t="shared" si="9"/>
        <v>173.03</v>
      </c>
      <c r="CI6" s="36">
        <f t="shared" si="9"/>
        <v>171.15</v>
      </c>
      <c r="CJ6" s="36">
        <f t="shared" si="9"/>
        <v>170.19</v>
      </c>
      <c r="CK6" s="35" t="str">
        <f>IF(CK7="","",IF(CK7="-","【-】","【"&amp;SUBSTITUTE(TEXT(CK7,"#,##0.00"),"-","△")&amp;"】"))</f>
        <v>【163.27】</v>
      </c>
      <c r="CL6" s="36">
        <f>IF(CL7="",NA(),CL7)</f>
        <v>85.18</v>
      </c>
      <c r="CM6" s="36">
        <f t="shared" ref="CM6:CU6" si="10">IF(CM7="",NA(),CM7)</f>
        <v>85.75</v>
      </c>
      <c r="CN6" s="36">
        <f t="shared" si="10"/>
        <v>83.54</v>
      </c>
      <c r="CO6" s="36">
        <f t="shared" si="10"/>
        <v>82.74</v>
      </c>
      <c r="CP6" s="36">
        <f t="shared" si="10"/>
        <v>83.32</v>
      </c>
      <c r="CQ6" s="36">
        <f t="shared" si="10"/>
        <v>59.09</v>
      </c>
      <c r="CR6" s="36">
        <f t="shared" si="10"/>
        <v>59.23</v>
      </c>
      <c r="CS6" s="36">
        <f t="shared" si="10"/>
        <v>58.58</v>
      </c>
      <c r="CT6" s="36">
        <f t="shared" si="10"/>
        <v>58.53</v>
      </c>
      <c r="CU6" s="36">
        <f t="shared" si="10"/>
        <v>59.01</v>
      </c>
      <c r="CV6" s="35" t="str">
        <f>IF(CV7="","",IF(CV7="-","【-】","【"&amp;SUBSTITUTE(TEXT(CV7,"#,##0.00"),"-","△")&amp;"】"))</f>
        <v>【59.94】</v>
      </c>
      <c r="CW6" s="36">
        <f>IF(CW7="",NA(),CW7)</f>
        <v>92.08</v>
      </c>
      <c r="CX6" s="36">
        <f t="shared" ref="CX6:DF6" si="11">IF(CX7="",NA(),CX7)</f>
        <v>92.85</v>
      </c>
      <c r="CY6" s="36">
        <f t="shared" si="11"/>
        <v>92.42</v>
      </c>
      <c r="CZ6" s="36">
        <f t="shared" si="11"/>
        <v>93.79</v>
      </c>
      <c r="DA6" s="36">
        <f t="shared" si="11"/>
        <v>94.66</v>
      </c>
      <c r="DB6" s="36">
        <f t="shared" si="11"/>
        <v>85.4</v>
      </c>
      <c r="DC6" s="36">
        <f t="shared" si="11"/>
        <v>85.53</v>
      </c>
      <c r="DD6" s="36">
        <f t="shared" si="11"/>
        <v>85.23</v>
      </c>
      <c r="DE6" s="36">
        <f t="shared" si="11"/>
        <v>85.26</v>
      </c>
      <c r="DF6" s="36">
        <f t="shared" si="11"/>
        <v>85.37</v>
      </c>
      <c r="DG6" s="35" t="str">
        <f>IF(DG7="","",IF(DG7="-","【-】","【"&amp;SUBSTITUTE(TEXT(DG7,"#,##0.00"),"-","△")&amp;"】"))</f>
        <v>【90.22】</v>
      </c>
      <c r="DH6" s="36">
        <f>IF(DH7="",NA(),DH7)</f>
        <v>20.37</v>
      </c>
      <c r="DI6" s="36">
        <f t="shared" ref="DI6:DQ6" si="12">IF(DI7="",NA(),DI7)</f>
        <v>21.54</v>
      </c>
      <c r="DJ6" s="36">
        <f t="shared" si="12"/>
        <v>47.67</v>
      </c>
      <c r="DK6" s="36">
        <f t="shared" si="12"/>
        <v>49.45</v>
      </c>
      <c r="DL6" s="36">
        <f t="shared" si="12"/>
        <v>51.33</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0.85</v>
      </c>
      <c r="DV6" s="35">
        <f t="shared" si="13"/>
        <v>0</v>
      </c>
      <c r="DW6" s="36">
        <f t="shared" si="13"/>
        <v>4.2699999999999996</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6">
        <f t="shared" si="14"/>
        <v>0.02</v>
      </c>
      <c r="EG6" s="35">
        <f t="shared" si="14"/>
        <v>0</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472158</v>
      </c>
      <c r="D7" s="38">
        <v>46</v>
      </c>
      <c r="E7" s="38">
        <v>1</v>
      </c>
      <c r="F7" s="38">
        <v>0</v>
      </c>
      <c r="G7" s="38">
        <v>1</v>
      </c>
      <c r="H7" s="38" t="s">
        <v>105</v>
      </c>
      <c r="I7" s="38" t="s">
        <v>106</v>
      </c>
      <c r="J7" s="38" t="s">
        <v>107</v>
      </c>
      <c r="K7" s="38" t="s">
        <v>108</v>
      </c>
      <c r="L7" s="38" t="s">
        <v>109</v>
      </c>
      <c r="M7" s="38"/>
      <c r="N7" s="39" t="s">
        <v>110</v>
      </c>
      <c r="O7" s="39">
        <v>65.05</v>
      </c>
      <c r="P7" s="39">
        <v>99.88</v>
      </c>
      <c r="Q7" s="39">
        <v>3533</v>
      </c>
      <c r="R7" s="39">
        <v>43247</v>
      </c>
      <c r="S7" s="39">
        <v>49.94</v>
      </c>
      <c r="T7" s="39">
        <v>865.98</v>
      </c>
      <c r="U7" s="39">
        <v>43176</v>
      </c>
      <c r="V7" s="39">
        <v>49.7</v>
      </c>
      <c r="W7" s="39">
        <v>868.73</v>
      </c>
      <c r="X7" s="39">
        <v>104.24</v>
      </c>
      <c r="Y7" s="39">
        <v>107.67</v>
      </c>
      <c r="Z7" s="39">
        <v>105.95</v>
      </c>
      <c r="AA7" s="39">
        <v>106.6</v>
      </c>
      <c r="AB7" s="39">
        <v>109.07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356.55</v>
      </c>
      <c r="AU7" s="39">
        <v>384.68</v>
      </c>
      <c r="AV7" s="39">
        <v>163.1</v>
      </c>
      <c r="AW7" s="39">
        <v>146.66999999999999</v>
      </c>
      <c r="AX7" s="39">
        <v>211.81</v>
      </c>
      <c r="AY7" s="39">
        <v>852.01</v>
      </c>
      <c r="AZ7" s="39">
        <v>909.68</v>
      </c>
      <c r="BA7" s="39">
        <v>382.09</v>
      </c>
      <c r="BB7" s="39">
        <v>371.31</v>
      </c>
      <c r="BC7" s="39">
        <v>377.63</v>
      </c>
      <c r="BD7" s="39">
        <v>262.87</v>
      </c>
      <c r="BE7" s="39">
        <v>266.45999999999998</v>
      </c>
      <c r="BF7" s="39">
        <v>248.16</v>
      </c>
      <c r="BG7" s="39">
        <v>240.49</v>
      </c>
      <c r="BH7" s="39">
        <v>224.83</v>
      </c>
      <c r="BI7" s="39">
        <v>221.03</v>
      </c>
      <c r="BJ7" s="39">
        <v>391.4</v>
      </c>
      <c r="BK7" s="39">
        <v>382.65</v>
      </c>
      <c r="BL7" s="39">
        <v>385.06</v>
      </c>
      <c r="BM7" s="39">
        <v>373.09</v>
      </c>
      <c r="BN7" s="39">
        <v>364.71</v>
      </c>
      <c r="BO7" s="39">
        <v>270.87</v>
      </c>
      <c r="BP7" s="39">
        <v>99.6</v>
      </c>
      <c r="BQ7" s="39">
        <v>103.86</v>
      </c>
      <c r="BR7" s="39">
        <v>102.74</v>
      </c>
      <c r="BS7" s="39">
        <v>103.46</v>
      </c>
      <c r="BT7" s="39">
        <v>106.84</v>
      </c>
      <c r="BU7" s="39">
        <v>95.91</v>
      </c>
      <c r="BV7" s="39">
        <v>96.1</v>
      </c>
      <c r="BW7" s="39">
        <v>99.07</v>
      </c>
      <c r="BX7" s="39">
        <v>99.99</v>
      </c>
      <c r="BY7" s="39">
        <v>100.65</v>
      </c>
      <c r="BZ7" s="39">
        <v>105.59</v>
      </c>
      <c r="CA7" s="39">
        <v>204.91</v>
      </c>
      <c r="CB7" s="39">
        <v>197.23</v>
      </c>
      <c r="CC7" s="39">
        <v>198.04</v>
      </c>
      <c r="CD7" s="39">
        <v>195.64</v>
      </c>
      <c r="CE7" s="39">
        <v>188.8</v>
      </c>
      <c r="CF7" s="39">
        <v>179.29</v>
      </c>
      <c r="CG7" s="39">
        <v>178.39</v>
      </c>
      <c r="CH7" s="39">
        <v>173.03</v>
      </c>
      <c r="CI7" s="39">
        <v>171.15</v>
      </c>
      <c r="CJ7" s="39">
        <v>170.19</v>
      </c>
      <c r="CK7" s="39">
        <v>163.27000000000001</v>
      </c>
      <c r="CL7" s="39">
        <v>85.18</v>
      </c>
      <c r="CM7" s="39">
        <v>85.75</v>
      </c>
      <c r="CN7" s="39">
        <v>83.54</v>
      </c>
      <c r="CO7" s="39">
        <v>82.74</v>
      </c>
      <c r="CP7" s="39">
        <v>83.32</v>
      </c>
      <c r="CQ7" s="39">
        <v>59.09</v>
      </c>
      <c r="CR7" s="39">
        <v>59.23</v>
      </c>
      <c r="CS7" s="39">
        <v>58.58</v>
      </c>
      <c r="CT7" s="39">
        <v>58.53</v>
      </c>
      <c r="CU7" s="39">
        <v>59.01</v>
      </c>
      <c r="CV7" s="39">
        <v>59.94</v>
      </c>
      <c r="CW7" s="39">
        <v>92.08</v>
      </c>
      <c r="CX7" s="39">
        <v>92.85</v>
      </c>
      <c r="CY7" s="39">
        <v>92.42</v>
      </c>
      <c r="CZ7" s="39">
        <v>93.79</v>
      </c>
      <c r="DA7" s="39">
        <v>94.66</v>
      </c>
      <c r="DB7" s="39">
        <v>85.4</v>
      </c>
      <c r="DC7" s="39">
        <v>85.53</v>
      </c>
      <c r="DD7" s="39">
        <v>85.23</v>
      </c>
      <c r="DE7" s="39">
        <v>85.26</v>
      </c>
      <c r="DF7" s="39">
        <v>85.37</v>
      </c>
      <c r="DG7" s="39">
        <v>90.22</v>
      </c>
      <c r="DH7" s="39">
        <v>20.37</v>
      </c>
      <c r="DI7" s="39">
        <v>21.54</v>
      </c>
      <c r="DJ7" s="39">
        <v>47.67</v>
      </c>
      <c r="DK7" s="39">
        <v>49.45</v>
      </c>
      <c r="DL7" s="39">
        <v>51.33</v>
      </c>
      <c r="DM7" s="39">
        <v>36.36</v>
      </c>
      <c r="DN7" s="39">
        <v>37.340000000000003</v>
      </c>
      <c r="DO7" s="39">
        <v>44.31</v>
      </c>
      <c r="DP7" s="39">
        <v>45.75</v>
      </c>
      <c r="DQ7" s="39">
        <v>46.9</v>
      </c>
      <c r="DR7" s="39">
        <v>47.91</v>
      </c>
      <c r="DS7" s="39">
        <v>0</v>
      </c>
      <c r="DT7" s="39">
        <v>0</v>
      </c>
      <c r="DU7" s="39">
        <v>0.85</v>
      </c>
      <c r="DV7" s="39">
        <v>0</v>
      </c>
      <c r="DW7" s="39">
        <v>4.2699999999999996</v>
      </c>
      <c r="DX7" s="39">
        <v>7.8</v>
      </c>
      <c r="DY7" s="39">
        <v>8.39</v>
      </c>
      <c r="DZ7" s="39">
        <v>10.09</v>
      </c>
      <c r="EA7" s="39">
        <v>10.54</v>
      </c>
      <c r="EB7" s="39">
        <v>12.03</v>
      </c>
      <c r="EC7" s="39">
        <v>15</v>
      </c>
      <c r="ED7" s="39">
        <v>0</v>
      </c>
      <c r="EE7" s="39">
        <v>0</v>
      </c>
      <c r="EF7" s="39">
        <v>0.02</v>
      </c>
      <c r="EG7" s="39">
        <v>0</v>
      </c>
      <c r="EH7" s="39">
        <v>0</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tamayose00551</cp:lastModifiedBy>
  <cp:lastPrinted>2018-02-14T07:38:47Z</cp:lastPrinted>
  <dcterms:created xsi:type="dcterms:W3CDTF">2017-12-25T01:39:01Z</dcterms:created>
  <dcterms:modified xsi:type="dcterms:W3CDTF">2018-02-15T07:45:00Z</dcterms:modified>
  <cp:category/>
</cp:coreProperties>
</file>