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水道課\113_経営分析の公表\平成30年度\【沖縄県市町村課】（照会）公営企業に係る経営比較分析表（平成30年度決算）の分析等について\"/>
    </mc:Choice>
  </mc:AlternateContent>
  <workbookProtection workbookAlgorithmName="SHA-512" workbookHashValue="SB6wtPCk9joF/H5b2V22niuk4idnhtYOnvLdMeQKB011Zd6BPVbwewC6Xk1+hgnuO/s5EjfhLMvz9HXyYXQq9w==" workbookSaltValue="y5Aus0lmGcIrhwscnWDQ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<sst xmlns="http://schemas.openxmlformats.org/spreadsheetml/2006/main" count="220" uniqueCount="108">
  <si>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</si>
  <si>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</si>
  <si>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</si>
  <si>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</si>
  <si>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</si>
  <si>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</si>
  <si>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</si>
  <si>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</si>
  <si>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</si>
  <si>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</si>
  <si>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</si>
  <si>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</si>
  <si>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</si>
  <si>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</si>
  <si>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</si>
  <si>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</si>
  <si>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</si>
  <si>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</si>
  <si>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</si>
  <si>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</si>
  <si>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</si>
  <si>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</si>
  <si>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</si>
  <si>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</si>
  <si>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</si>
  <si>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</si>
  <si>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</si>
  <si>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</si>
  <si>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</si>
  <si>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</si>
  <si>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</si>
  <si>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</si>
  <si>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</si>
  <si>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</si>
  <si>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</si>
  <si>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</si>
  <si>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</si>
  <si>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</si>
  <si>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</si>
  <si>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</si>
  <si>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</si>
  <si>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</si>
  <si>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</si>
  <si>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</si>
  <si>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</si>
  <si>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</si>
  <si>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</si>
  <si>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</si>
  <si>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</si>
  <si>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</si>
  <si>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</si>
  <si>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</si>
  <si>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</si>
  <si>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</si>
  <si>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</si>
  <si>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</si>
  <si>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</si>
  <si>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</si>
  <si>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</si>
  <si>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</si>
  <si>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</si>
  <si>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</si>
  <si>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</si>
  <si>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</si>
  <si>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</si>
  <si>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</si>
  <si>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</si>
  <si>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</si>
  <si>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</si>
  <si>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</si>
  <si>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</si>
  <si>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</si>
  <si>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</si>
  <si>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</si>
  <si>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</si>
  <si>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</si>
  <si>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</si>
  <si>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</si>
  <si>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</si>
  <si>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</si>
  <si>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</si>
  <si>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</si>
  <si>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</si>
  <si>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</si>
  <si>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</si>
  <si>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</si>
  <si>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</si>
  <si>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</si>
  <si>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</si>
  <si>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</si>
  <si>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</si>
  <si>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</si>
  <si>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</si>
  <si>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</si>
  <si>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</si>
  <si>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</si>
  <si>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</si>
  <si>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</si>
  <si>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</si>
  <si>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</si>
  <si>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</si>
  <si>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</si>
  <si>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</si>
  <si>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</si>
  <si>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</si>
  <si>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・１人当たりの使用水量が減少傾向にあるものの、市人口は増加傾向にあり、施設利用率や経常収支比率は同程度の水準で推移していくと見込まれるため、経営の健全性・効率性は保たれると予測する。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phoneticPr fontId="4"/>
  </si>
  <si>
    <t>①有形固定資産減価償却率は、類似団体平均値よりも高く、耐用年数に近い資産の割合が多いことが示されている。　　　　　　　　　　　　　　　　　　　　②類似団体平均値よりも低い数値になっているが、今後法定耐用年数に達する管路が増えていくことから、老朽化の状況にあわせて計画的に更新の検討をしていく必要がある。　　　　　　　　　　　　　　③類以団体平均値よりも低い状況にある。耐用年数に達した管路や施設の更新を計画的かつ効率的に行えるよう、投資及び財政計画を策定し順次進めていく予定である。</t>
    <rPh sb="85" eb="87">
      <t>スウチ</t>
    </rPh>
    <rPh sb="95" eb="97">
      <t>コンゴ</t>
    </rPh>
    <rPh sb="97" eb="99">
      <t>ホウテイ</t>
    </rPh>
    <rPh sb="99" eb="101">
      <t>タイヨウ</t>
    </rPh>
    <rPh sb="101" eb="103">
      <t>ネンスウ</t>
    </rPh>
    <rPh sb="104" eb="105">
      <t>タッ</t>
    </rPh>
    <rPh sb="107" eb="109">
      <t>カンロ</t>
    </rPh>
    <rPh sb="110" eb="111">
      <t>フ</t>
    </rPh>
    <rPh sb="120" eb="123">
      <t>ロウキュウカ</t>
    </rPh>
    <rPh sb="124" eb="126">
      <t>ジョウキョウ</t>
    </rPh>
    <rPh sb="131" eb="134">
      <t>ケイカクテキ</t>
    </rPh>
    <rPh sb="135" eb="137">
      <t>コウシン</t>
    </rPh>
    <rPh sb="138" eb="140">
      <t>ケントウ</t>
    </rPh>
    <rPh sb="145" eb="147">
      <t>ヒツヨウ</t>
    </rPh>
    <rPh sb="166" eb="167">
      <t>ルイ</t>
    </rPh>
    <phoneticPr fontId="4"/>
  </si>
  <si>
    <t>①経常収支比率は100％を超え黒字であるが、類似団体平均値を下回っている。その要因として、料金回収率が類以団体平均値よりも高いが、給水原価も類以団体平均値より高い状況にあることが考えられる。　　　　　　　　　　　　　　　　　　　　　　②累積欠損金は発生していない。　　　　　　　　　③200％を上回っているため健全な状態といえる。　　④企業債残高対給水収益比率は、企業債残高が少ないため類似団体平均値よりも低い状態にあると考えられる。　　　　　　　　　　　　　　　　　　　⑤給水原価か下がっているため回収率の上昇につながっていると思われる。平均値を上回っているため良好と判断できるが、今後も維持するために回収率の向上に努めていきたい。　　　　　　　　　　　　　　　　　　　　　　　　　　　　　　　　　　　　　　　　　　　⑥給水原価は全国及び類似団体平均値よりも高い傾向にあるが、直近4年の間に少しずつ減少してきている。要因としては施設維持管理費や人件費等の経常費用の減少が影響していると思われる。しかし当年度については、前年度に比べ有収水量が若干減になったのに対して、経常費用が若干増になったため、給水原価が多少増になった。　　　　　　　　　　　　　　　　　　　　⑦類似団体と比較すると利用率は高く適正規模であると判断できるが、当年度の有収率が下がった(漏水)影響で、若干増になったと思われる。　　　　　　　　　　　　　　　　　　　　　　⑧漏水調査等を随時行っているため類似団体平均値よりも高い。しかし管路経年化率に対し管路更新ペースが低いと思われるため、直近3年間は減少傾向にある。その他要因等を追究･分析しながら有収率の向上に努めていきたい。</t>
    <rPh sb="15" eb="17">
      <t>クロジ</t>
    </rPh>
    <rPh sb="30" eb="31">
      <t>シタ</t>
    </rPh>
    <rPh sb="39" eb="41">
      <t>ヨウイン</t>
    </rPh>
    <rPh sb="45" eb="47">
      <t>リョウキン</t>
    </rPh>
    <rPh sb="47" eb="50">
      <t>カイシュウリツ</t>
    </rPh>
    <rPh sb="51" eb="52">
      <t>ルイ</t>
    </rPh>
    <rPh sb="451" eb="454">
      <t>トウネンド</t>
    </rPh>
    <rPh sb="460" eb="463">
      <t>ゼンネンド</t>
    </rPh>
    <rPh sb="464" eb="465">
      <t>クラ</t>
    </rPh>
    <rPh sb="484" eb="486">
      <t>ケイジョウ</t>
    </rPh>
    <rPh sb="486" eb="488">
      <t>ヒヨウ</t>
    </rPh>
    <rPh sb="489" eb="491">
      <t>ジャッカン</t>
    </rPh>
    <rPh sb="491" eb="492">
      <t>ゾウ</t>
    </rPh>
    <rPh sb="499" eb="501">
      <t>キュウスイ</t>
    </rPh>
    <rPh sb="501" eb="503">
      <t>ゲンカ</t>
    </rPh>
    <rPh sb="504" eb="506">
      <t>タショウ</t>
    </rPh>
    <rPh sb="506" eb="507">
      <t>ゾウ</t>
    </rPh>
    <rPh sb="564" eb="567">
      <t>トウネンド</t>
    </rPh>
    <rPh sb="651" eb="653">
      <t>カンロ</t>
    </rPh>
    <rPh sb="653" eb="655">
      <t>ケイネン</t>
    </rPh>
    <rPh sb="655" eb="656">
      <t>カ</t>
    </rPh>
    <rPh sb="656" eb="657">
      <t>リツ</t>
    </rPh>
    <rPh sb="658" eb="659">
      <t>タイ</t>
    </rPh>
    <rPh sb="660" eb="662">
      <t>カンロ</t>
    </rPh>
    <rPh sb="662" eb="664">
      <t>コウシン</t>
    </rPh>
    <rPh sb="668" eb="669">
      <t>ヒク</t>
    </rPh>
    <rPh sb="671" eb="672">
      <t>オモ</t>
    </rPh>
    <rPh sb="678" eb="680">
      <t>チョッキン</t>
    </rPh>
    <rPh sb="681" eb="682">
      <t>ネン</t>
    </rPh>
    <rPh sb="682" eb="683">
      <t>カン</t>
    </rPh>
    <rPh sb="684" eb="686">
      <t>ゲンショウ</t>
    </rPh>
    <rPh sb="686" eb="688">
      <t>ケイコウ</t>
    </rPh>
    <rPh sb="694" eb="695">
      <t>タ</t>
    </rPh>
    <rPh sb="695" eb="697">
      <t>ヨウイン</t>
    </rPh>
    <rPh sb="697" eb="698">
      <t>トウ</t>
    </rPh>
    <rPh sb="702" eb="704">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</si>
</sst>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0.02</c:v>
                </c:pt>
                <c:pt idx="1">
                  <c:v>0</c:v>
                </c:pt>
                <c:pt idx="2">
                  <c:v>0</c:v>
                </c:pt>
                <c:pt idx="3">
                  <c:v>0</c:v>
                </c:pt>
                <c:pt idx="4" formatCode="#,##0.00;&quot;△&quot;#,##0.00;&quot;-&quot;">
                  <c:v>0.43</c:v>
                </c:pt>
              </c:numCache>
            </c:numRef>
          </c:val>
          <c:extLst>
            <c:ext xmlns:c16="http://schemas.microsoft.com/office/drawing/2014/chart" uri="{C3380CC4-5D6E-409C-BE32-E72D297353CC}">
              <c16:uniqueId val="{00000000-9CC1-4E77-9C08-50F1C5BA32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9CC1-4E77-9C08-50F1C5BA32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83.54</c:v>
                </c:pt>
                <c:pt idx="1">
                  <c:v>82.74</c:v>
                </c:pt>
                <c:pt idx="2">
                  <c:v>83.32</c:v>
                </c:pt>
                <c:pt idx="3">
                  <c:v>84.94</c:v>
                </c:pt>
                <c:pt idx="4">
                  <c:v>85.74</c:v>
                </c:pt>
              </c:numCache>
            </c:numRef>
          </c:val>
          <c:extLst>
            <c:ext xmlns:c16="http://schemas.microsoft.com/office/drawing/2014/chart" uri="{C3380CC4-5D6E-409C-BE32-E72D297353CC}">
              <c16:uniqueId val="{00000000-2C23-4728-9B70-34992C2619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2C23-4728-9B70-34992C2619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92.42</c:v>
                </c:pt>
                <c:pt idx="1">
                  <c:v>93.79</c:v>
                </c:pt>
                <c:pt idx="2">
                  <c:v>94.66</c:v>
                </c:pt>
                <c:pt idx="3">
                  <c:v>93.76</c:v>
                </c:pt>
                <c:pt idx="4">
                  <c:v>92.85</c:v>
                </c:pt>
              </c:numCache>
            </c:numRef>
          </c:val>
          <c:extLst>
            <c:ext xmlns:c16="http://schemas.microsoft.com/office/drawing/2014/chart" uri="{C3380CC4-5D6E-409C-BE32-E72D297353CC}">
              <c16:uniqueId val="{00000000-D36C-457F-95EE-CB88F7FD43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36C-457F-95EE-CB88F7FD43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105.95</c:v>
                </c:pt>
                <c:pt idx="1">
                  <c:v>106.6</c:v>
                </c:pt>
                <c:pt idx="2">
                  <c:v>109.07</c:v>
                </c:pt>
                <c:pt idx="3">
                  <c:v>110.88</c:v>
                </c:pt>
                <c:pt idx="4">
                  <c:v>110.18</c:v>
                </c:pt>
              </c:numCache>
            </c:numRef>
          </c:val>
          <c:extLst>
            <c:ext xmlns:c16="http://schemas.microsoft.com/office/drawing/2014/chart" uri="{C3380CC4-5D6E-409C-BE32-E72D297353CC}">
              <c16:uniqueId val="{00000000-4093-490B-8608-73E72B1771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4093-490B-8608-73E72B1771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47.67</c:v>
                </c:pt>
                <c:pt idx="1">
                  <c:v>49.45</c:v>
                </c:pt>
                <c:pt idx="2">
                  <c:v>51.33</c:v>
                </c:pt>
                <c:pt idx="3">
                  <c:v>52.72</c:v>
                </c:pt>
                <c:pt idx="4">
                  <c:v>53.98</c:v>
                </c:pt>
              </c:numCache>
            </c:numRef>
          </c:val>
          <c:extLst>
            <c:ext xmlns:c16="http://schemas.microsoft.com/office/drawing/2014/chart" uri="{C3380CC4-5D6E-409C-BE32-E72D297353CC}">
              <c16:uniqueId val="{00000000-9677-467C-A608-F2E79B89EA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9677-467C-A608-F2E79B89EA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0.85</c:v>
                </c:pt>
                <c:pt idx="1">
                  <c:v>0</c:v>
                </c:pt>
                <c:pt idx="2" formatCode="#,##0.00;&quot;△&quot;#,##0.00;&quot;-&quot;">
                  <c:v>4.2699999999999996</c:v>
                </c:pt>
                <c:pt idx="3" formatCode="#,##0.00;&quot;△&quot;#,##0.00;&quot;-&quot;">
                  <c:v>6.88</c:v>
                </c:pt>
                <c:pt idx="4" formatCode="#,##0.00;&quot;△&quot;#,##0.00;&quot;-&quot;">
                  <c:v>8.3699999999999992</c:v>
                </c:pt>
              </c:numCache>
            </c:numRef>
          </c:val>
          <c:extLst>
            <c:ext xmlns:c16="http://schemas.microsoft.com/office/drawing/2014/chart" uri="{C3380CC4-5D6E-409C-BE32-E72D297353CC}">
              <c16:uniqueId val="{00000000-2782-47DB-92CE-2D03EA70EC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2782-47DB-92CE-2D03EA70EC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D9-4FAC-B982-A57B7F2F61E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CCD9-4FAC-B982-A57B7F2F61E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163.1</c:v>
                </c:pt>
                <c:pt idx="1">
                  <c:v>146.66999999999999</c:v>
                </c:pt>
                <c:pt idx="2">
                  <c:v>211.81</c:v>
                </c:pt>
                <c:pt idx="3">
                  <c:v>235.78</c:v>
                </c:pt>
                <c:pt idx="4">
                  <c:v>252.92</c:v>
                </c:pt>
              </c:numCache>
            </c:numRef>
          </c:val>
          <c:extLst>
            <c:ext xmlns:c16="http://schemas.microsoft.com/office/drawing/2014/chart" uri="{C3380CC4-5D6E-409C-BE32-E72D297353CC}">
              <c16:uniqueId val="{00000000-45AF-41A4-9CB9-7CE053352E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45AF-41A4-9CB9-7CE053352E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240.49</c:v>
                </c:pt>
                <c:pt idx="1">
                  <c:v>224.83</c:v>
                </c:pt>
                <c:pt idx="2">
                  <c:v>221.03</c:v>
                </c:pt>
                <c:pt idx="3">
                  <c:v>212.67</c:v>
                </c:pt>
                <c:pt idx="4">
                  <c:v>205.14</c:v>
                </c:pt>
              </c:numCache>
            </c:numRef>
          </c:val>
          <c:extLst>
            <c:ext xmlns:c16="http://schemas.microsoft.com/office/drawing/2014/chart" uri="{C3380CC4-5D6E-409C-BE32-E72D297353CC}">
              <c16:uniqueId val="{00000000-968D-4ECF-A961-3D3857276D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68D-4ECF-A961-3D3857276D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102.74</c:v>
                </c:pt>
                <c:pt idx="1">
                  <c:v>103.46</c:v>
                </c:pt>
                <c:pt idx="2">
                  <c:v>106.84</c:v>
                </c:pt>
                <c:pt idx="3">
                  <c:v>108.49</c:v>
                </c:pt>
                <c:pt idx="4">
                  <c:v>107.88</c:v>
                </c:pt>
              </c:numCache>
            </c:numRef>
          </c:val>
          <c:extLst>
            <c:ext xmlns:c16="http://schemas.microsoft.com/office/drawing/2014/chart" uri="{C3380CC4-5D6E-409C-BE32-E72D297353CC}">
              <c16:uniqueId val="{00000000-D202-4CC3-B3A7-1897D2A4A0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D202-4CC3-B3A7-1897D2A4A0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198.04</c:v>
                </c:pt>
                <c:pt idx="1">
                  <c:v>195.64</c:v>
                </c:pt>
                <c:pt idx="2">
                  <c:v>188.8</c:v>
                </c:pt>
                <c:pt idx="3">
                  <c:v>186.42</c:v>
                </c:pt>
                <c:pt idx="4">
                  <c:v>187.18</c:v>
                </c:pt>
              </c:numCache>
            </c:numRef>
          </c:val>
          <c:extLst>
            <c:ext xmlns:c16="http://schemas.microsoft.com/office/drawing/2014/chart" uri="{C3380CC4-5D6E-409C-BE32-E72D297353CC}">
              <c16:uniqueId val="{00000000-BD48-4E4D-AAA8-62C88B1DDD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D48-4E4D-AAA8-62C88B1DDD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沖縄県　南城市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4"/>
      <c r="AL8" s="64">
        <f>データ!$R$6</f>
        <v>43945</v>
      </c>
      <c r="AM8" s="64"/>
      <c r="AN8" s="64"/>
      <c r="AO8" s="64"/>
      <c r="AP8" s="64"/>
      <c r="AQ8" s="64"/>
      <c r="AR8" s="64"/>
      <c r="AS8" s="64"/>
      <c r="AT8" s="60">
        <f>データ!$S$6</f>
        <v>49.94</v>
      </c>
      <c r="AU8" s="61"/>
      <c r="AV8" s="61"/>
      <c r="AW8" s="61"/>
      <c r="AX8" s="61"/>
      <c r="AY8" s="61"/>
      <c r="AZ8" s="61"/>
      <c r="BA8" s="61"/>
      <c r="BB8" s="63">
        <f>データ!$T$6</f>
        <v>879.96</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66.540000000000006</v>
      </c>
      <c r="J10" s="61"/>
      <c r="K10" s="61"/>
      <c r="L10" s="61"/>
      <c r="M10" s="61"/>
      <c r="N10" s="61"/>
      <c r="O10" s="62"/>
      <c r="P10" s="63">
        <f>データ!$P$6</f>
        <v>99.88</v>
      </c>
      <c r="Q10" s="63"/>
      <c r="R10" s="63"/>
      <c r="S10" s="63"/>
      <c r="T10" s="63"/>
      <c r="U10" s="63"/>
      <c r="V10" s="63"/>
      <c r="W10" s="64">
        <f>データ!$Q$6</f>
        <v>3533</v>
      </c>
      <c r="X10" s="64"/>
      <c r="Y10" s="64"/>
      <c r="Z10" s="64"/>
      <c r="AA10" s="64"/>
      <c r="AB10" s="64"/>
      <c r="AC10" s="64"/>
      <c r="AD10" s="2"/>
      <c r="AE10" s="2"/>
      <c r="AF10" s="2"/>
      <c r="AG10" s="2"/>
      <c r="AH10" s="4"/>
      <c r="AI10" s="4"/>
      <c r="AJ10" s="4"/>
      <c r="AK10" s="4"/>
      <c r="AL10" s="64">
        <f>データ!$U$6</f>
        <v>43955</v>
      </c>
      <c r="AM10" s="64"/>
      <c r="AN10" s="64"/>
      <c r="AO10" s="64"/>
      <c r="AP10" s="64"/>
      <c r="AQ10" s="64"/>
      <c r="AR10" s="64"/>
      <c r="AS10" s="64"/>
      <c r="AT10" s="60">
        <f>データ!$V$6</f>
        <v>49.7</v>
      </c>
      <c r="AU10" s="61"/>
      <c r="AV10" s="61"/>
      <c r="AW10" s="61"/>
      <c r="AX10" s="61"/>
      <c r="AY10" s="61"/>
      <c r="AZ10" s="61"/>
      <c r="BA10" s="61"/>
      <c r="BB10" s="63">
        <f>データ!$W$6</f>
        <v>884.41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105</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7"/>
      <c r="BM82" s="98"/>
      <c r="BN82" s="98"/>
      <c r="BO82" s="98"/>
      <c r="BP82" s="98"/>
      <c r="BQ82" s="98"/>
      <c r="BR82" s="98"/>
      <c r="BS82" s="98"/>
      <c r="BT82" s="98"/>
      <c r="BU82" s="98"/>
      <c r="BV82" s="98"/>
      <c r="BW82" s="98"/>
      <c r="BX82" s="98"/>
      <c r="BY82" s="98"/>
      <c r="BZ82" s="9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DBsUF2ZdDk/z8RpCGjOH99ZojRUiZmQ5kRaWQi9RfgTjmOdNCn5r7oU/adnHaTug+laTwHT4FKCy79jC6+Ttg==" saltValue="6XMuKy5AN3qNUsaWWYPN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472158</v>
      </c>
      <c r="D6" s="34">
        <f t="shared" si="3"/>
        <v>46</v>
      </c>
      <c r="E6" s="34">
        <f t="shared" si="3"/>
        <v>1</v>
      </c>
      <c r="F6" s="34">
        <f t="shared" si="3"/>
        <v>0</v>
      </c>
      <c r="G6" s="34">
        <f t="shared" si="3"/>
        <v>1</v>
      </c>
      <c r="H6" s="34" t="str">
        <f t="shared" si="3"/>
        <v>沖縄県　南城市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66.540000000000006</v>
      </c>
      <c r="P6" s="35">
        <f t="shared" si="3"/>
        <v>99.88</v>
      </c>
      <c r="Q6" s="35">
        <f t="shared" si="3"/>
        <v>3533</v>
      </c>
      <c r="R6" s="35">
        <f t="shared" si="3"/>
        <v>43945</v>
      </c>
      <c r="S6" s="35">
        <f t="shared" si="3"/>
        <v>49.94</v>
      </c>
      <c r="T6" s="35">
        <f t="shared" si="3"/>
        <v>879.96</v>
      </c>
      <c r="U6" s="35">
        <f t="shared" si="3"/>
        <v>43955</v>
      </c>
      <c r="V6" s="35">
        <f t="shared" si="3"/>
        <v>49.7</v>
      </c>
      <c r="W6" s="35">
        <f t="shared" si="3"/>
        <v>884.41</v>
      </c>
      <c r="X6" s="36">
        <f>IF(X7="",NA(),X7)</f>
        <v>105.95</v>
      </c>
      <c r="Y6" s="36">
        <f t="shared" ref="Y6:AG6" si="4">IF(Y7="",NA(),Y7)</f>
        <v>106.6</v>
      </c>
      <c r="Z6" s="36">
        <f t="shared" si="4"/>
        <v>109.07</v>
      </c>
      <c r="AA6" s="36">
        <f t="shared" si="4"/>
        <v>110.88</v>
      </c>
      <c r="AB6" s="36">
        <f t="shared" si="4"/>
        <v>110.18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163.1</v>
      </c>
      <c r="AU6" s="36">
        <f t="shared" ref="AU6:BC6" si="6">IF(AU7="",NA(),AU7)</f>
        <v>146.66999999999999</v>
      </c>
      <c r="AV6" s="36">
        <f t="shared" si="6"/>
        <v>211.81</v>
      </c>
      <c r="AW6" s="36">
        <f t="shared" si="6"/>
        <v>235.78</v>
      </c>
      <c r="AX6" s="36">
        <f t="shared" si="6"/>
        <v>252.92</v>
      </c>
      <c r="AY6" s="36">
        <f t="shared" si="6"/>
        <v>382.09</v>
      </c>
      <c r="AZ6" s="36">
        <f t="shared" si="6"/>
        <v>371.31</v>
      </c>
      <c r="BA6" s="36">
        <f t="shared" si="6"/>
        <v>377.63</v>
      </c>
      <c r="BB6" s="36">
        <f t="shared" si="6"/>
        <v>357.34</v>
      </c>
      <c r="BC6" s="36">
        <f t="shared" si="6"/>
        <v>366.03</v>
      </c>
      <c r="BD6" s="35" t="str">
        <f>IF(BD7="","",IF(BD7="-","【-】","【"&amp;SUBSTITUTE(TEXT(BD7,"#,##0.00"),"-","△")&amp;"】"))</f>
        <v>【261.93】</v>
      </c>
      <c r="BE6" s="36">
        <f>IF(BE7="",NA(),BE7)</f>
        <v>240.49</v>
      </c>
      <c r="BF6" s="36">
        <f t="shared" ref="BF6:BN6" si="7">IF(BF7="",NA(),BF7)</f>
        <v>224.83</v>
      </c>
      <c r="BG6" s="36">
        <f t="shared" si="7"/>
        <v>221.03</v>
      </c>
      <c r="BH6" s="36">
        <f t="shared" si="7"/>
        <v>212.67</v>
      </c>
      <c r="BI6" s="36">
        <f t="shared" si="7"/>
        <v>205.14</v>
      </c>
      <c r="BJ6" s="36">
        <f t="shared" si="7"/>
        <v>385.06</v>
      </c>
      <c r="BK6" s="36">
        <f t="shared" si="7"/>
        <v>373.09</v>
      </c>
      <c r="BL6" s="36">
        <f t="shared" si="7"/>
        <v>364.71</v>
      </c>
      <c r="BM6" s="36">
        <f t="shared" si="7"/>
        <v>373.69</v>
      </c>
      <c r="BN6" s="36">
        <f t="shared" si="7"/>
        <v>370.12</v>
      </c>
      <c r="BO6" s="35" t="str">
        <f>IF(BO7="","",IF(BO7="-","【-】","【"&amp;SUBSTITUTE(TEXT(BO7,"#,##0.00"),"-","△")&amp;"】"))</f>
        <v>【270.46】</v>
      </c>
      <c r="BP6" s="36">
        <f>IF(BP7="",NA(),BP7)</f>
        <v>102.74</v>
      </c>
      <c r="BQ6" s="36">
        <f t="shared" ref="BQ6:BY6" si="8">IF(BQ7="",NA(),BQ7)</f>
        <v>103.46</v>
      </c>
      <c r="BR6" s="36">
        <f t="shared" si="8"/>
        <v>106.84</v>
      </c>
      <c r="BS6" s="36">
        <f t="shared" si="8"/>
        <v>108.49</v>
      </c>
      <c r="BT6" s="36">
        <f t="shared" si="8"/>
        <v>107.88</v>
      </c>
      <c r="BU6" s="36">
        <f t="shared" si="8"/>
        <v>99.07</v>
      </c>
      <c r="BV6" s="36">
        <f t="shared" si="8"/>
        <v>99.99</v>
      </c>
      <c r="BW6" s="36">
        <f t="shared" si="8"/>
        <v>100.65</v>
      </c>
      <c r="BX6" s="36">
        <f t="shared" si="8"/>
        <v>99.87</v>
      </c>
      <c r="BY6" s="36">
        <f t="shared" si="8"/>
        <v>100.42</v>
      </c>
      <c r="BZ6" s="35" t="str">
        <f>IF(BZ7="","",IF(BZ7="-","【-】","【"&amp;SUBSTITUTE(TEXT(BZ7,"#,##0.00"),"-","△")&amp;"】"))</f>
        <v>【103.91】</v>
      </c>
      <c r="CA6" s="36">
        <f>IF(CA7="",NA(),CA7)</f>
        <v>198.04</v>
      </c>
      <c r="CB6" s="36">
        <f t="shared" ref="CB6:CJ6" si="9">IF(CB7="",NA(),CB7)</f>
        <v>195.64</v>
      </c>
      <c r="CC6" s="36">
        <f t="shared" si="9"/>
        <v>188.8</v>
      </c>
      <c r="CD6" s="36">
        <f t="shared" si="9"/>
        <v>186.42</v>
      </c>
      <c r="CE6" s="36">
        <f t="shared" si="9"/>
        <v>187.18</v>
      </c>
      <c r="CF6" s="36">
        <f t="shared" si="9"/>
        <v>173.03</v>
      </c>
      <c r="CG6" s="36">
        <f t="shared" si="9"/>
        <v>171.15</v>
      </c>
      <c r="CH6" s="36">
        <f t="shared" si="9"/>
        <v>170.19</v>
      </c>
      <c r="CI6" s="36">
        <f t="shared" si="9"/>
        <v>171.81</v>
      </c>
      <c r="CJ6" s="36">
        <f t="shared" si="9"/>
        <v>171.67</v>
      </c>
      <c r="CK6" s="35" t="str">
        <f>IF(CK7="","",IF(CK7="-","【-】","【"&amp;SUBSTITUTE(TEXT(CK7,"#,##0.00"),"-","△")&amp;"】"))</f>
        <v>【167.11】</v>
      </c>
      <c r="CL6" s="36">
        <f>IF(CL7="",NA(),CL7)</f>
        <v>83.54</v>
      </c>
      <c r="CM6" s="36">
        <f t="shared" ref="CM6:CU6" si="10">IF(CM7="",NA(),CM7)</f>
        <v>82.74</v>
      </c>
      <c r="CN6" s="36">
        <f t="shared" si="10"/>
        <v>83.32</v>
      </c>
      <c r="CO6" s="36">
        <f t="shared" si="10"/>
        <v>84.94</v>
      </c>
      <c r="CP6" s="36">
        <f t="shared" si="10"/>
        <v>85.74</v>
      </c>
      <c r="CQ6" s="36">
        <f t="shared" si="10"/>
        <v>58.58</v>
      </c>
      <c r="CR6" s="36">
        <f t="shared" si="10"/>
        <v>58.53</v>
      </c>
      <c r="CS6" s="36">
        <f t="shared" si="10"/>
        <v>59.01</v>
      </c>
      <c r="CT6" s="36">
        <f t="shared" si="10"/>
        <v>60.03</v>
      </c>
      <c r="CU6" s="36">
        <f t="shared" si="10"/>
        <v>59.74</v>
      </c>
      <c r="CV6" s="35" t="str">
        <f>IF(CV7="","",IF(CV7="-","【-】","【"&amp;SUBSTITUTE(TEXT(CV7,"#,##0.00"),"-","△")&amp;"】"))</f>
        <v>【60.27】</v>
      </c>
      <c r="CW6" s="36">
        <f>IF(CW7="",NA(),CW7)</f>
        <v>92.42</v>
      </c>
      <c r="CX6" s="36">
        <f t="shared" ref="CX6:DF6" si="11">IF(CX7="",NA(),CX7)</f>
        <v>93.79</v>
      </c>
      <c r="CY6" s="36">
        <f t="shared" si="11"/>
        <v>94.66</v>
      </c>
      <c r="CZ6" s="36">
        <f t="shared" si="11"/>
        <v>93.76</v>
      </c>
      <c r="DA6" s="36">
        <f t="shared" si="11"/>
        <v>92.85</v>
      </c>
      <c r="DB6" s="36">
        <f t="shared" si="11"/>
        <v>85.23</v>
      </c>
      <c r="DC6" s="36">
        <f t="shared" si="11"/>
        <v>85.26</v>
      </c>
      <c r="DD6" s="36">
        <f t="shared" si="11"/>
        <v>85.37</v>
      </c>
      <c r="DE6" s="36">
        <f t="shared" si="11"/>
        <v>84.81</v>
      </c>
      <c r="DF6" s="36">
        <f t="shared" si="11"/>
        <v>84.8</v>
      </c>
      <c r="DG6" s="35" t="str">
        <f>IF(DG7="","",IF(DG7="-","【-】","【"&amp;SUBSTITUTE(TEXT(DG7,"#,##0.00"),"-","△")&amp;"】"))</f>
        <v>【89.92】</v>
      </c>
      <c r="DH6" s="36">
        <f>IF(DH7="",NA(),DH7)</f>
        <v>47.67</v>
      </c>
      <c r="DI6" s="36">
        <f t="shared" ref="DI6:DQ6" si="12">IF(DI7="",NA(),DI7)</f>
        <v>49.45</v>
      </c>
      <c r="DJ6" s="36">
        <f t="shared" si="12"/>
        <v>51.33</v>
      </c>
      <c r="DK6" s="36">
        <f t="shared" si="12"/>
        <v>52.72</v>
      </c>
      <c r="DL6" s="36">
        <f t="shared" si="12"/>
        <v>53.98</v>
      </c>
      <c r="DM6" s="36">
        <f t="shared" si="12"/>
        <v>44.31</v>
      </c>
      <c r="DN6" s="36">
        <f t="shared" si="12"/>
        <v>45.75</v>
      </c>
      <c r="DO6" s="36">
        <f t="shared" si="12"/>
        <v>46.9</v>
      </c>
      <c r="DP6" s="36">
        <f t="shared" si="12"/>
        <v>47.28</v>
      </c>
      <c r="DQ6" s="36">
        <f t="shared" si="12"/>
        <v>47.66</v>
      </c>
      <c r="DR6" s="35" t="str">
        <f>IF(DR7="","",IF(DR7="-","【-】","【"&amp;SUBSTITUTE(TEXT(DR7,"#,##0.00"),"-","△")&amp;"】"))</f>
        <v>【48.85】</v>
      </c>
      <c r="DS6" s="36">
        <f>IF(DS7="",NA(),DS7)</f>
        <v>0.85</v>
      </c>
      <c r="DT6" s="35">
        <f t="shared" ref="DT6:EB6" si="13">IF(DT7="",NA(),DT7)</f>
        <v>0</v>
      </c>
      <c r="DU6" s="36">
        <f t="shared" si="13"/>
        <v>4.2699999999999996</v>
      </c>
      <c r="DV6" s="36">
        <f t="shared" si="13"/>
        <v>6.88</v>
      </c>
      <c r="DW6" s="36">
        <f t="shared" si="13"/>
        <v>8.3699999999999992</v>
      </c>
      <c r="DX6" s="36">
        <f t="shared" si="13"/>
        <v>10.09</v>
      </c>
      <c r="DY6" s="36">
        <f t="shared" si="13"/>
        <v>10.54</v>
      </c>
      <c r="DZ6" s="36">
        <f t="shared" si="13"/>
        <v>12.03</v>
      </c>
      <c r="EA6" s="36">
        <f t="shared" si="13"/>
        <v>12.19</v>
      </c>
      <c r="EB6" s="36">
        <f t="shared" si="13"/>
        <v>15.1</v>
      </c>
      <c r="EC6" s="35" t="str">
        <f>IF(EC7="","",IF(EC7="-","【-】","【"&amp;SUBSTITUTE(TEXT(EC7,"#,##0.00"),"-","△")&amp;"】"))</f>
        <v>【17.80】</v>
      </c>
      <c r="ED6" s="36">
        <f>IF(ED7="",NA(),ED7)</f>
        <v>0.02</v>
      </c>
      <c r="EE6" s="35">
        <f t="shared" ref="EE6:EM6" si="14">IF(EE7="",NA(),EE7)</f>
        <v>0</v>
      </c>
      <c r="EF6" s="35">
        <f t="shared" si="14"/>
        <v>0</v>
      </c>
      <c r="EG6" s="35">
        <f t="shared" si="14"/>
        <v>0</v>
      </c>
      <c r="EH6" s="36">
        <f t="shared" si="14"/>
        <v>0.43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472158</v>
      </c>
      <c r="D7" s="38">
        <v>46</v>
      </c>
      <c r="E7" s="38">
        <v>1</v>
      </c>
      <c r="F7" s="38">
        <v>0</v>
      </c>
      <c r="G7" s="38">
        <v>1</v>
      </c>
      <c r="H7" s="38" t="s">
        <v>93</v>
      </c>
      <c r="I7" s="38" t="s">
        <v>94</v>
      </c>
      <c r="J7" s="38" t="s">
        <v>95</v>
      </c>
      <c r="K7" s="38" t="s">
        <v>96</v>
      </c>
      <c r="L7" s="38" t="s">
        <v>97</v>
      </c>
      <c r="M7" s="38" t="s">
        <v>98</v>
      </c>
      <c r="N7" s="39" t="s">
        <v>99</v>
      </c>
      <c r="O7" s="39">
        <v>66.540000000000006</v>
      </c>
      <c r="P7" s="39">
        <v>99.88</v>
      </c>
      <c r="Q7" s="39">
        <v>3533</v>
      </c>
      <c r="R7" s="39">
        <v>43945</v>
      </c>
      <c r="S7" s="39">
        <v>49.94</v>
      </c>
      <c r="T7" s="39">
        <v>879.96</v>
      </c>
      <c r="U7" s="39">
        <v>43955</v>
      </c>
      <c r="V7" s="39">
        <v>49.7</v>
      </c>
      <c r="W7" s="39">
        <v>884.41</v>
      </c>
      <c r="X7" s="39">
        <v>105.95</v>
      </c>
      <c r="Y7" s="39">
        <v>106.6</v>
      </c>
      <c r="Z7" s="39">
        <v>109.07</v>
      </c>
      <c r="AA7" s="39">
        <v>110.88</v>
      </c>
      <c r="AB7" s="39">
        <v>110.18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163.1</v>
      </c>
      <c r="AU7" s="39">
        <v>146.66999999999999</v>
      </c>
      <c r="AV7" s="39">
        <v>211.81</v>
      </c>
      <c r="AW7" s="39">
        <v>235.78</v>
      </c>
      <c r="AX7" s="39">
        <v>252.92</v>
      </c>
      <c r="AY7" s="39">
        <v>382.09</v>
      </c>
      <c r="AZ7" s="39">
        <v>371.31</v>
      </c>
      <c r="BA7" s="39">
        <v>377.63</v>
      </c>
      <c r="BB7" s="39">
        <v>357.34</v>
      </c>
      <c r="BC7" s="39">
        <v>366.03</v>
      </c>
      <c r="BD7" s="39">
        <v>261.93</v>
      </c>
      <c r="BE7" s="39">
        <v>240.49</v>
      </c>
      <c r="BF7" s="39">
        <v>224.83</v>
      </c>
      <c r="BG7" s="39">
        <v>221.03</v>
      </c>
      <c r="BH7" s="39">
        <v>212.67</v>
      </c>
      <c r="BI7" s="39">
        <v>205.14</v>
      </c>
      <c r="BJ7" s="39">
        <v>385.06</v>
      </c>
      <c r="BK7" s="39">
        <v>373.09</v>
      </c>
      <c r="BL7" s="39">
        <v>364.71</v>
      </c>
      <c r="BM7" s="39">
        <v>373.69</v>
      </c>
      <c r="BN7" s="39">
        <v>370.12</v>
      </c>
      <c r="BO7" s="39">
        <v>270.45999999999998</v>
      </c>
      <c r="BP7" s="39">
        <v>102.74</v>
      </c>
      <c r="BQ7" s="39">
        <v>103.46</v>
      </c>
      <c r="BR7" s="39">
        <v>106.84</v>
      </c>
      <c r="BS7" s="39">
        <v>108.49</v>
      </c>
      <c r="BT7" s="39">
        <v>107.88</v>
      </c>
      <c r="BU7" s="39">
        <v>99.07</v>
      </c>
      <c r="BV7" s="39">
        <v>99.99</v>
      </c>
      <c r="BW7" s="39">
        <v>100.65</v>
      </c>
      <c r="BX7" s="39">
        <v>99.87</v>
      </c>
      <c r="BY7" s="39">
        <v>100.42</v>
      </c>
      <c r="BZ7" s="39">
        <v>103.91</v>
      </c>
      <c r="CA7" s="39">
        <v>198.04</v>
      </c>
      <c r="CB7" s="39">
        <v>195.64</v>
      </c>
      <c r="CC7" s="39">
        <v>188.8</v>
      </c>
      <c r="CD7" s="39">
        <v>186.42</v>
      </c>
      <c r="CE7" s="39">
        <v>187.18</v>
      </c>
      <c r="CF7" s="39">
        <v>173.03</v>
      </c>
      <c r="CG7" s="39">
        <v>171.15</v>
      </c>
      <c r="CH7" s="39">
        <v>170.19</v>
      </c>
      <c r="CI7" s="39">
        <v>171.81</v>
      </c>
      <c r="CJ7" s="39">
        <v>171.67</v>
      </c>
      <c r="CK7" s="39">
        <v>167.11</v>
      </c>
      <c r="CL7" s="39">
        <v>83.54</v>
      </c>
      <c r="CM7" s="39">
        <v>82.74</v>
      </c>
      <c r="CN7" s="39">
        <v>83.32</v>
      </c>
      <c r="CO7" s="39">
        <v>84.94</v>
      </c>
      <c r="CP7" s="39">
        <v>85.74</v>
      </c>
      <c r="CQ7" s="39">
        <v>58.58</v>
      </c>
      <c r="CR7" s="39">
        <v>58.53</v>
      </c>
      <c r="CS7" s="39">
        <v>59.01</v>
      </c>
      <c r="CT7" s="39">
        <v>60.03</v>
      </c>
      <c r="CU7" s="39">
        <v>59.74</v>
      </c>
      <c r="CV7" s="39">
        <v>60.27</v>
      </c>
      <c r="CW7" s="39">
        <v>92.42</v>
      </c>
      <c r="CX7" s="39">
        <v>93.79</v>
      </c>
      <c r="CY7" s="39">
        <v>94.66</v>
      </c>
      <c r="CZ7" s="39">
        <v>93.76</v>
      </c>
      <c r="DA7" s="39">
        <v>92.85</v>
      </c>
      <c r="DB7" s="39">
        <v>85.23</v>
      </c>
      <c r="DC7" s="39">
        <v>85.26</v>
      </c>
      <c r="DD7" s="39">
        <v>85.37</v>
      </c>
      <c r="DE7" s="39">
        <v>84.81</v>
      </c>
      <c r="DF7" s="39">
        <v>84.8</v>
      </c>
      <c r="DG7" s="39">
        <v>89.92</v>
      </c>
      <c r="DH7" s="39">
        <v>47.67</v>
      </c>
      <c r="DI7" s="39">
        <v>49.45</v>
      </c>
      <c r="DJ7" s="39">
        <v>51.33</v>
      </c>
      <c r="DK7" s="39">
        <v>52.72</v>
      </c>
      <c r="DL7" s="39">
        <v>53.98</v>
      </c>
      <c r="DM7" s="39">
        <v>44.31</v>
      </c>
      <c r="DN7" s="39">
        <v>45.75</v>
      </c>
      <c r="DO7" s="39">
        <v>46.9</v>
      </c>
      <c r="DP7" s="39">
        <v>47.28</v>
      </c>
      <c r="DQ7" s="39">
        <v>47.66</v>
      </c>
      <c r="DR7" s="39">
        <v>48.85</v>
      </c>
      <c r="DS7" s="39">
        <v>0.85</v>
      </c>
      <c r="DT7" s="39">
        <v>0</v>
      </c>
      <c r="DU7" s="39">
        <v>4.2699999999999996</v>
      </c>
      <c r="DV7" s="39">
        <v>6.88</v>
      </c>
      <c r="DW7" s="39">
        <v>8.3699999999999992</v>
      </c>
      <c r="DX7" s="39">
        <v>10.09</v>
      </c>
      <c r="DY7" s="39">
        <v>10.54</v>
      </c>
      <c r="DZ7" s="39">
        <v>12.03</v>
      </c>
      <c r="EA7" s="39">
        <v>12.19</v>
      </c>
      <c r="EB7" s="39">
        <v>15.1</v>
      </c>
      <c r="EC7" s="39">
        <v>17.8</v>
      </c>
      <c r="ED7" s="39">
        <v>0.02</v>
      </c>
      <c r="EE7" s="39">
        <v>0</v>
      </c>
      <c r="EF7" s="39">
        <v>0</v>
      </c>
      <c r="EG7" s="39">
        <v>0</v>
      </c>
      <c r="EH7" s="39">
        <v>0.43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奥原　和也</cp:lastModifiedBy>
  <cp:lastPrinted>2020-01-31T04:17:28Z</cp:lastPrinted>
  <dcterms:created xsi:type="dcterms:W3CDTF">2019-12-05T04:32:39Z</dcterms:created>
  <dcterms:modified xsi:type="dcterms:W3CDTF">2020-01-31T04:20:08Z</dcterms:modified>
  <cp:category/>
</cp:coreProperties>
</file>