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O34" i="9"/>
  <c r="BW34" i="9"/>
  <c r="BW35" i="9" s="1"/>
  <c r="BW36" i="9" s="1"/>
  <c r="BW37" i="9" s="1"/>
  <c r="BW38" i="9" s="1"/>
  <c r="BW39" i="9" s="1"/>
  <c r="BW40" i="9" s="1"/>
  <c r="BW41" i="9" s="1"/>
  <c r="BW42" i="9" s="1"/>
  <c r="BW43"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BE34" i="9" l="1"/>
  <c r="AM34" i="9"/>
</calcChain>
</file>

<file path=xl/sharedStrings.xml><?xml version="1.0" encoding="utf-8"?>
<sst xmlns="http://schemas.openxmlformats.org/spreadsheetml/2006/main" count="1072" uniqueCount="557">
  <si>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</si>
  <si>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</si>
  <si>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</si>
  <si>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</si>
  <si>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</si>
  <si>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</si>
  <si>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</si>
  <si>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</si>
  <si>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</si>
  <si>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</si>
  <si>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</si>
  <si>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</si>
  <si>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</si>
  <si>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</si>
  <si>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</si>
  <si>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</si>
  <si>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</si>
  <si>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</si>
  <si>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</si>
  <si>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</si>
  <si>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</si>
  <si>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</si>
  <si>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</si>
  <si>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</si>
  <si>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</si>
  <si>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</si>
  <si>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</si>
  <si>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</si>
  <si>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</si>
  <si>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</si>
  <si>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</si>
  <si>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</si>
  <si>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</si>
  <si>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</si>
  <si>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</si>
  <si>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</si>
  <si>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</si>
  <si>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</si>
  <si>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</si>
  <si>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</si>
  <si>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</si>
  <si>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</si>
  <si>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</si>
  <si>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</si>
  <si>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</si>
  <si>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</si>
  <si>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</si>
  <si>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</si>
  <si>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</si>
  <si>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</si>
  <si>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</si>
  <si>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</si>
  <si>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</si>
  <si>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</si>
  <si>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</si>
  <si>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</si>
  <si>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</si>
  <si>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</si>
  <si>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</si>
  <si>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</si>
  <si>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</si>
  <si>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</si>
  <si>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</si>
  <si>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</si>
  <si>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</si>
  <si>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</si>
  <si>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</si>
  <si>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</si>
  <si>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</si>
  <si>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</si>
  <si>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</si>
  <si>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</si>
  <si>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</si>
  <si>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</si>
  <si>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</si>
  <si>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</si>
  <si>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</si>
  <si>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</si>
  <si>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</si>
  <si>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</si>
  <si>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</si>
  <si>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</si>
  <si>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</si>
  <si>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</si>
  <si>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</si>
  <si>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</si>
  <si>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</si>
  <si>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</si>
  <si>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</si>
  <si>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</si>
  <si>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</si>
  <si>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</si>
  <si>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</si>
  <si>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</si>
  <si>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</si>
  <si>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</si>
  <si>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</si>
  <si>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</si>
  <si>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</si>
  <si>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</si>
  <si>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</si>
  <si>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</si>
  <si>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</si>
  <si>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</si>
  <si>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</si>
  <si>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</si>
  <si>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</si>
  <si>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</si>
  <si>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</si>
  <si>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</si>
  <si>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</si>
  <si>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</si>
  <si>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</si>
  <si>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</si>
  <si>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</si>
  <si>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</si>
  <si>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</si>
  <si>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</si>
  <si>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</si>
  <si>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</si>
  <si>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</si>
  <si>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</si>
  <si>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</si>
  <si>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</si>
  <si>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</si>
  <si>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</si>
  <si>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</si>
  <si>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</si>
  <si>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</si>
  <si>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</si>
  <si>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</si>
  <si>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</si>
  <si>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</si>
  <si>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</si>
  <si>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</si>
  <si>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</si>
  <si>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</si>
  <si>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</si>
  <si>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</si>
  <si>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</si>
  <si>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</si>
  <si>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</si>
  <si>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</si>
  <si>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</si>
  <si>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</si>
  <si>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</si>
  <si>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</si>
  <si>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</si>
  <si>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</si>
  <si>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</si>
  <si>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</si>
  <si>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</si>
  <si>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</si>
  <si>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</si>
  <si>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</si>
  <si>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</si>
  <si>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</si>
  <si>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</si>
  <si>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</si>
  <si>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</si>
  <si>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</si>
  <si>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</si>
  <si>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</si>
  <si>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</si>
  <si>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</si>
  <si>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</si>
  <si>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</si>
  <si>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</si>
  <si>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</si>
  <si>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</si>
  <si>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</si>
  <si>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</si>
  <si>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</si>
  <si>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</si>
  <si>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</si>
  <si>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</si>
  <si>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</si>
  <si>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</si>
  <si>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</si>
  <si>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</si>
  <si>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</si>
  <si>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</si>
  <si>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</si>
  <si>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</si>
  <si>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</si>
  <si>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</si>
  <si>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</si>
  <si>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</si>
  <si>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</si>
  <si>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</si>
  <si>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</si>
  <si>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</si>
  <si>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</si>
  <si>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</si>
  <si>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</si>
  <si>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</si>
  <si>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</si>
  <si>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沖縄県南城市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</si>
  <si>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</si>
  <si>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</si>
  <si>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</si>
  <si>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</si>
  <si>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</si>
  <si>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</si>
  <si>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</si>
  <si>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</si>
  <si>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</si>
  <si>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</si>
  <si>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</si>
  <si>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</si>
  <si>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</si>
  <si>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</si>
  <si>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</si>
  <si>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</si>
  <si>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</si>
  <si>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</si>
  <si>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</si>
  <si>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</si>
  <si>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</si>
  <si>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</si>
  <si>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</si>
  <si>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</si>
  <si>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</si>
  <si>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</si>
  <si>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</si>
  <si>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</si>
  <si>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</si>
  <si>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</si>
  <si>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</si>
  <si>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</si>
  <si>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</si>
  <si>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</si>
  <si>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</si>
  <si>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</si>
  <si>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</si>
  <si>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</si>
  <si>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</si>
  <si>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</si>
  <si>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</si>
  <si>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</si>
  <si>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</si>
  <si>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</si>
  <si>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</si>
  <si>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</si>
  <si>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</si>
  <si>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</si>
  <si>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</si>
  <si>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</si>
  <si>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</si>
  <si>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</si>
  <si>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</si>
  <si>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</si>
  <si>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</si>
  <si>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</si>
  <si>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</si>
  <si>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</si>
  <si>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</si>
  <si>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</si>
  <si>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</si>
  <si>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</si>
  <si>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</si>
  <si>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</si>
  <si>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</si>
  <si>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</si>
  <si>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</si>
  <si>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</si>
  <si>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</si>
  <si>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</si>
  <si>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</si>
  <si>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</si>
  <si>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</si>
  <si>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</si>
  <si>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</si>
  <si>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</si>
  <si>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</si>
  <si>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</si>
  <si>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</si>
  <si>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</si>
  <si>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</si>
  <si>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</si>
  <si>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</si>
  <si>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</si>
  <si>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</si>
  <si>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</si>
  <si>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</si>
  <si>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</si>
  <si>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</si>
  <si>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</si>
  <si>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</si>
  <si>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</si>
  <si>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</si>
  <si>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</si>
  <si>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</si>
  <si>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</si>
  <si>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</si>
  <si>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</si>
  <si>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</si>
  <si>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</si>
  <si>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</si>
  <si>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</si>
  <si>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</si>
  <si>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</si>
  <si>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</si>
  <si>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</si>
  <si>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</si>
  <si>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</si>
  <si>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</si>
  <si>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</si>
  <si>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</si>
  <si>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</si>
  <si>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</si>
  <si>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</si>
  <si>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</si>
  <si>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</si>
  <si>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</si>
  <si>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</si>
  <si>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</si>
  <si>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</si>
  <si>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</si>
  <si>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</si>
  <si>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</si>
  <si>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</si>
  <si>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</si>
  <si>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</si>
  <si>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</si>
  <si>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</si>
  <si>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</si>
  <si>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</si>
  <si>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</si>
  <si>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</si>
  <si>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</si>
  <si>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</si>
  <si>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</si>
  <si>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</si>
  <si>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</si>
  <si>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</si>
  <si>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</si>
  <si>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</si>
  <si>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</si>
  <si>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</si>
  <si>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</si>
  <si>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</si>
  <si>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</si>
  <si>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</si>
  <si>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</si>
  <si>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</si>
  <si>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沖縄県南城市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</si>
  <si>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</si>
  <si>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</si>
  <si>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</si>
  <si>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</si>
  <si>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</si>
  <si>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</si>
  <si>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</si>
  <si>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</si>
  <si>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</si>
  <si>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</si>
  <si>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</si>
  <si>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</si>
  <si>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</si>
  <si>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</si>
  <si>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</si>
  <si>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</si>
  <si>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</si>
  <si>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</si>
  <si>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</si>
  <si>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</si>
  <si>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汚水処理施設特別会計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</si>
  <si>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</si>
  <si>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</si>
  <si>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</si>
  <si>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</si>
  <si>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</si>
  <si>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</si>
  <si>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</si>
  <si>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</si>
  <si>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</si>
  <si>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</si>
  <si>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</si>
  <si>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</si>
  <si>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</si>
  <si>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</si>
  <si>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</si>
  <si>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</si>
  <si>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</si>
  <si>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</si>
  <si>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</si>
  <si>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</si>
  <si>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</si>
  <si>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</si>
  <si>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</si>
  <si>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</si>
  <si>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</si>
  <si>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</si>
  <si>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</si>
  <si>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</si>
  <si>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</si>
  <si>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</si>
  <si>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</si>
  <si>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</si>
  <si>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</si>
  <si>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</si>
  <si>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</si>
  <si>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</si>
  <si>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</si>
  <si>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</si>
  <si>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</si>
  <si>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</si>
  <si>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</si>
  <si>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</si>
  <si>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</si>
  <si>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</si>
  <si>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</si>
  <si>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</si>
  <si>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</si>
  <si>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</si>
  <si>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</si>
  <si>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</si>
  <si>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</si>
  <si>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</si>
  <si>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</si>
  <si>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</si>
  <si>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</si>
  <si>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</si>
  <si>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</si>
  <si>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</si>
  <si>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</si>
  <si>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</si>
  <si>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</si>
  <si>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</si>
  <si>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</si>
  <si>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</si>
  <si>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</si>
  <si>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</si>
  <si>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</si>
  <si>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</si>
  <si>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</si>
  <si>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</si>
  <si>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</si>
  <si>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</si>
  <si>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</si>
  <si>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</si>
  <si>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</si>
  <si>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</si>
  <si>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</si>
  <si>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</si>
  <si>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</si>
  <si>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</si>
  <si>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</si>
  <si>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</si>
  <si>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</si>
  <si>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</si>
  <si>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</si>
  <si>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</si>
  <si>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</si>
  <si>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</si>
  <si>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</si>
  <si>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</si>
  <si>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</si>
  <si>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</si>
  <si>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</si>
  <si>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</si>
  <si>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</si>
  <si>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</si>
  <si>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</si>
  <si>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</si>
  <si>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</si>
  <si>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</si>
  <si>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</si>
  <si>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</si>
  <si>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</si>
  <si>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</si>
  <si>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</si>
  <si>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</si>
  <si>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</si>
  <si>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</si>
  <si>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</si>
  <si>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</si>
  <si>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</si>
  <si>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</si>
  <si>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</si>
  <si>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</si>
  <si>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</si>
  <si>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</si>
  <si>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</si>
  <si>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</si>
  <si>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</si>
  <si>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</si>
  <si>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</si>
  <si>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</si>
  <si>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</si>
  <si>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</si>
  <si>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</si>
  <si>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</si>
  <si>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</si>
  <si>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</si>
  <si>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</si>
  <si>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</si>
  <si>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</si>
  <si>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</si>
  <si>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</si>
  <si>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</si>
  <si>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</si>
  <si>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</si>
  <si>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</si>
  <si>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</si>
  <si>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</si>
  <si>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</si>
  <si>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</si>
  <si>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</si>
  <si>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</si>
  <si>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</si>
  <si>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</si>
  <si>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</si>
  <si>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</si>
  <si>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</si>
  <si>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</si>
  <si>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</si>
  <si>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</si>
  <si>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</si>
  <si>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</si>
  <si>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</si>
  <si>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</si>
  <si>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0.37</t>
  </si>
  <si>
    <t>国民健康保険事業特別会計</t>
  </si>
  <si>
    <t>▲ 2.00</t>
  </si>
  <si>
    <t>▲ 4.47</t>
  </si>
  <si>
    <t>▲ 4.56</t>
  </si>
  <si>
    <t>▲ 3.10</t>
  </si>
  <si>
    <t>▲ 3.24</t>
  </si>
  <si>
    <t>一般会計</t>
  </si>
  <si>
    <t>水道事業会計</t>
  </si>
  <si>
    <t>下水道事業特別会計</t>
  </si>
  <si>
    <t>後期高齢者医療特別会計</t>
  </si>
  <si>
    <t>汚水処理施設特別会計</t>
  </si>
  <si>
    <t>その他会計（赤字）</t>
  </si>
  <si>
    <t>その他会計（黒字）</t>
  </si>
  <si>
    <t>島尻消防清掃組合</t>
    <rPh sb="0" eb="2">
      <t>シマジリ</t>
    </rPh>
    <rPh sb="2" eb="4">
      <t>ショウボウ</t>
    </rPh>
    <rPh sb="4" eb="6">
      <t>セイソウ</t>
    </rPh>
    <rPh sb="6" eb="8">
      <t>クミアイ</t>
    </rPh>
    <phoneticPr fontId="9"/>
  </si>
  <si>
    <t>東部清掃施設組合</t>
    <rPh sb="0" eb="2">
      <t>トウブ</t>
    </rPh>
    <rPh sb="2" eb="4">
      <t>セイソウ</t>
    </rPh>
    <rPh sb="4" eb="6">
      <t>シセツ</t>
    </rPh>
    <rPh sb="6" eb="8">
      <t>クミアイ</t>
    </rPh>
    <phoneticPr fontId="9"/>
  </si>
  <si>
    <t>沖縄県市町村総合事務組合</t>
    <rPh sb="0" eb="3">
      <t>オキナワケン</t>
    </rPh>
    <rPh sb="3" eb="6">
      <t>シチョウソン</t>
    </rPh>
    <rPh sb="6" eb="8">
      <t>ソウゴウ</t>
    </rPh>
    <rPh sb="8" eb="10">
      <t>ジム</t>
    </rPh>
    <rPh sb="10" eb="12">
      <t>クミアイ</t>
    </rPh>
    <phoneticPr fontId="9"/>
  </si>
  <si>
    <t>南部広域行政組合</t>
    <rPh sb="0" eb="2">
      <t>ナンブ</t>
    </rPh>
    <rPh sb="2" eb="4">
      <t>コウイキ</t>
    </rPh>
    <rPh sb="4" eb="6">
      <t>ギョウセイ</t>
    </rPh>
    <rPh sb="6" eb="8">
      <t>クミアイ</t>
    </rPh>
    <phoneticPr fontId="9"/>
  </si>
  <si>
    <t>南部広域行政組合（特別会計）</t>
    <rPh sb="0" eb="2">
      <t>ナンブ</t>
    </rPh>
    <rPh sb="2" eb="4">
      <t>コウイキ</t>
    </rPh>
    <rPh sb="4" eb="6">
      <t>ギョウセイ</t>
    </rPh>
    <rPh sb="6" eb="8">
      <t>クミアイ</t>
    </rPh>
    <rPh sb="9" eb="11">
      <t>トクベツ</t>
    </rPh>
    <rPh sb="11" eb="13">
      <t>カイケイ</t>
    </rPh>
    <phoneticPr fontId="9"/>
  </si>
  <si>
    <t>沖縄県市町村自治会館管理組合</t>
    <rPh sb="0" eb="3">
      <t>オキナワケン</t>
    </rPh>
    <rPh sb="3" eb="6">
      <t>シチョウソン</t>
    </rPh>
    <rPh sb="6" eb="8">
      <t>ジチ</t>
    </rPh>
    <rPh sb="8" eb="10">
      <t>カイカン</t>
    </rPh>
    <rPh sb="10" eb="12">
      <t>カンリ</t>
    </rPh>
    <rPh sb="12" eb="14">
      <t>クミアイ</t>
    </rPh>
    <phoneticPr fontId="9"/>
  </si>
  <si>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9"/>
  </si>
  <si>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9"/>
  </si>
  <si>
    <t>南部広域市町村圏事務組合（いなんせ葬苑特別会計）</t>
    <rPh sb="0" eb="2">
      <t>ナンブ</t>
    </rPh>
    <rPh sb="2" eb="4">
      <t>コウイキ</t>
    </rPh>
    <rPh sb="4" eb="7">
      <t>シチョウソン</t>
    </rPh>
    <rPh sb="7" eb="8">
      <t>ケン</t>
    </rPh>
    <rPh sb="8" eb="10">
      <t>ジム</t>
    </rPh>
    <rPh sb="10" eb="12">
      <t>クミアイ</t>
    </rPh>
    <rPh sb="17" eb="18">
      <t>ソウ</t>
    </rPh>
    <rPh sb="18" eb="19">
      <t>エン</t>
    </rPh>
    <rPh sb="19" eb="21">
      <t>トクベツ</t>
    </rPh>
    <rPh sb="21" eb="23">
      <t>カイケイ</t>
    </rPh>
    <phoneticPr fontId="9"/>
  </si>
  <si>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18">
      <t>トクベツ</t>
    </rPh>
    <rPh sb="18" eb="20">
      <t>カイケイ</t>
    </rPh>
    <phoneticPr fontId="9"/>
  </si>
  <si>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9"/>
  </si>
  <si>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9"/>
  </si>
  <si>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9"/>
  </si>
  <si>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9"/>
  </si>
  <si>
    <t>沖縄県町村土地開発公社</t>
    <rPh sb="0" eb="2">
      <t>オキナワ</t>
    </rPh>
    <rPh sb="2" eb="3">
      <t>ケン</t>
    </rPh>
    <rPh sb="3" eb="5">
      <t>チョウソン</t>
    </rPh>
    <rPh sb="5" eb="7">
      <t>トチ</t>
    </rPh>
    <rPh sb="7" eb="9">
      <t>カイハツ</t>
    </rPh>
    <rPh sb="9" eb="11">
      <t>コウシャ</t>
    </rPh>
    <phoneticPr fontId="2"/>
  </si>
  <si>
    <t>-</t>
    <phoneticPr fontId="2"/>
  </si>
  <si>
    <t>-</t>
    <phoneticPr fontId="2"/>
  </si>
  <si>
    <t>板馬養殖センター</t>
    <rPh sb="0" eb="1">
      <t>イタ</t>
    </rPh>
    <rPh sb="1" eb="2">
      <t>ウマ</t>
    </rPh>
    <rPh sb="2" eb="4">
      <t>ヨウショク</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</si>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</sst>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theme" Target="theme/theme1.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52436</c:v>
                </c:pt>
                <c:pt idx="1">
                  <c:v>84076</c:v>
                </c:pt>
                <c:pt idx="2">
                  <c:v>100201</c:v>
                </c:pt>
                <c:pt idx="3">
                  <c:v>83735</c:v>
                </c:pt>
                <c:pt idx="4">
                  <c:v>119802</c:v>
                </c:pt>
              </c:numCache>
            </c:numRef>
          </c:val>
          <c:smooth val="0"/>
        </c:ser>
        <c:dLbls>
          <c:showLegendKey val="0"/>
          <c:showVal val="0"/>
          <c:showCatName val="0"/>
          <c:showSerName val="0"/>
          <c:showPercent val="0"/>
          <c:showBubbleSize val="0"/>
        </c:dLbls>
        <c:marker val="1"/>
        <c:smooth val="0"/>
        <c:axId val="119587200"/>
        <c:axId val="119589120"/>
      </c:lineChart>
      <c:catAx>
        <c:axId val="1195872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589120"/>
        <c:crosses val="autoZero"/>
        <c:auto val="1"/>
        <c:lblAlgn val="ctr"/>
        <c:lblOffset val="100"/>
        <c:tickLblSkip val="1"/>
        <c:tickMarkSkip val="1"/>
        <c:noMultiLvlLbl val="0"/>
      </c:catAx>
      <c:valAx>
        <c:axId val="11958912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587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8.9700000000000006</c:v>
                </c:pt>
                <c:pt idx="1">
                  <c:v>9.7799999999999994</c:v>
                </c:pt>
                <c:pt idx="2">
                  <c:v>9.5500000000000007</c:v>
                </c:pt>
                <c:pt idx="3">
                  <c:v>10.220000000000001</c:v>
                </c:pt>
                <c:pt idx="4">
                  <c:v>8.83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25.98</c:v>
                </c:pt>
                <c:pt idx="1">
                  <c:v>26.7</c:v>
                </c:pt>
                <c:pt idx="2">
                  <c:v>25.83</c:v>
                </c:pt>
                <c:pt idx="3">
                  <c:v>27.47</c:v>
                </c:pt>
                <c:pt idx="4">
                  <c:v>33.24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2329472"/>
        <c:axId val="132331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4.4800000000000004</c:v>
                </c:pt>
                <c:pt idx="1">
                  <c:v>3.77</c:v>
                </c:pt>
                <c:pt idx="2">
                  <c:v>-0.37</c:v>
                </c:pt>
                <c:pt idx="3">
                  <c:v>3.39</c:v>
                </c:pt>
                <c:pt idx="4">
                  <c:v>5.74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2329472"/>
        <c:axId val="132331392"/>
      </c:lineChart>
      <c:catAx>
        <c:axId val="13232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331392"/>
        <c:crosses val="autoZero"/>
        <c:auto val="1"/>
        <c:lblAlgn val="ctr"/>
        <c:lblOffset val="100"/>
        <c:tickLblSkip val="1"/>
        <c:tickMarkSkip val="1"/>
        <c:noMultiLvlLbl val="0"/>
      </c:catAx>
      <c:valAx>
        <c:axId val="132331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329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汚水処理施設特別会計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0.08</c:v>
                </c:pt>
                <c:pt idx="2">
                  <c:v>#N/A</c:v>
                </c:pt>
                <c:pt idx="3">
                  <c:v>0.06</c:v>
                </c:pt>
                <c:pt idx="4">
                  <c:v>#N/A</c:v>
                </c:pt>
                <c:pt idx="5">
                  <c:v>0.06</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0.11</c:v>
                </c:pt>
                <c:pt idx="2">
                  <c:v>#N/A</c:v>
                </c:pt>
                <c:pt idx="3">
                  <c:v>0.52</c:v>
                </c:pt>
                <c:pt idx="4">
                  <c:v>#N/A</c:v>
                </c:pt>
                <c:pt idx="5">
                  <c:v>0.17</c:v>
                </c:pt>
                <c:pt idx="6">
                  <c:v>#N/A</c:v>
                </c:pt>
                <c:pt idx="7">
                  <c:v>0.33</c:v>
                </c:pt>
                <c:pt idx="8">
                  <c:v>#N/A</c:v>
                </c:pt>
                <c:pt idx="9">
                  <c:v>1.03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2.1800000000000002</c:v>
                </c:pt>
                <c:pt idx="2">
                  <c:v>#N/A</c:v>
                </c:pt>
                <c:pt idx="3">
                  <c:v>2.71</c:v>
                </c:pt>
                <c:pt idx="4">
                  <c:v>#N/A</c:v>
                </c:pt>
                <c:pt idx="5">
                  <c:v>2.88</c:v>
                </c:pt>
                <c:pt idx="6">
                  <c:v>#N/A</c:v>
                </c:pt>
                <c:pt idx="7">
                  <c:v>2.68</c:v>
                </c:pt>
                <c:pt idx="8">
                  <c:v>#N/A</c:v>
                </c:pt>
                <c:pt idx="9">
                  <c:v>3.84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8.9700000000000006</c:v>
                </c:pt>
                <c:pt idx="2">
                  <c:v>#N/A</c:v>
                </c:pt>
                <c:pt idx="3">
                  <c:v>9.77</c:v>
                </c:pt>
                <c:pt idx="4">
                  <c:v>#N/A</c:v>
                </c:pt>
                <c:pt idx="5">
                  <c:v>9.5399999999999991</c:v>
                </c:pt>
                <c:pt idx="6">
                  <c:v>#N/A</c:v>
                </c:pt>
                <c:pt idx="7">
                  <c:v>10.18</c:v>
                </c:pt>
                <c:pt idx="8">
                  <c:v>#N/A</c:v>
                </c:pt>
                <c:pt idx="9">
                  <c:v>8.83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2</c:v>
                </c:pt>
                <c:pt idx="1">
                  <c:v>#N/A</c:v>
                </c:pt>
                <c:pt idx="2">
                  <c:v>4.47</c:v>
                </c:pt>
                <c:pt idx="3">
                  <c:v>#N/A</c:v>
                </c:pt>
                <c:pt idx="4">
                  <c:v>4.5599999999999996</c:v>
                </c:pt>
                <c:pt idx="5">
                  <c:v>#N/A</c:v>
                </c:pt>
                <c:pt idx="6">
                  <c:v>3.1</c:v>
                </c:pt>
                <c:pt idx="7">
                  <c:v>#N/A</c:v>
                </c:pt>
                <c:pt idx="8">
                  <c:v>3.24</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7746816"/>
        <c:axId val="107748352"/>
      </c:barChart>
      <c:catAx>
        <c:axId val="10774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748352"/>
        <c:crosses val="autoZero"/>
        <c:auto val="1"/>
        <c:lblAlgn val="ctr"/>
        <c:lblOffset val="100"/>
        <c:tickLblSkip val="1"/>
        <c:tickMarkSkip val="1"/>
        <c:noMultiLvlLbl val="0"/>
      </c:catAx>
      <c:valAx>
        <c:axId val="107748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746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1242</c:v>
                </c:pt>
                <c:pt idx="5">
                  <c:v>1406</c:v>
                </c:pt>
                <c:pt idx="8">
                  <c:v>1579</c:v>
                </c:pt>
                <c:pt idx="11">
                  <c:v>1694</c:v>
                </c:pt>
                <c:pt idx="14">
                  <c:v>1730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46</c:v>
                </c:pt>
                <c:pt idx="3">
                  <c:v>46</c:v>
                </c:pt>
                <c:pt idx="6">
                  <c:v>53</c:v>
                </c:pt>
                <c:pt idx="9">
                  <c:v>49</c:v>
                </c:pt>
                <c:pt idx="12">
                  <c:v>94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187</c:v>
                </c:pt>
                <c:pt idx="3">
                  <c:v>201</c:v>
                </c:pt>
                <c:pt idx="6">
                  <c:v>219</c:v>
                </c:pt>
                <c:pt idx="9">
                  <c:v>228</c:v>
                </c:pt>
                <c:pt idx="12">
                  <c:v>229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1391</c:v>
                </c:pt>
                <c:pt idx="3">
                  <c:v>1776</c:v>
                </c:pt>
                <c:pt idx="6">
                  <c:v>1913</c:v>
                </c:pt>
                <c:pt idx="9">
                  <c:v>2057</c:v>
                </c:pt>
                <c:pt idx="12">
                  <c:v>2056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0374912"/>
        <c:axId val="110376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382</c:v>
                </c:pt>
                <c:pt idx="2">
                  <c:v>#N/A</c:v>
                </c:pt>
                <c:pt idx="3">
                  <c:v>#N/A</c:v>
                </c:pt>
                <c:pt idx="4">
                  <c:v>617</c:v>
                </c:pt>
                <c:pt idx="5">
                  <c:v>#N/A</c:v>
                </c:pt>
                <c:pt idx="6">
                  <c:v>#N/A</c:v>
                </c:pt>
                <c:pt idx="7">
                  <c:v>606</c:v>
                </c:pt>
                <c:pt idx="8">
                  <c:v>#N/A</c:v>
                </c:pt>
                <c:pt idx="9">
                  <c:v>#N/A</c:v>
                </c:pt>
                <c:pt idx="10">
                  <c:v>640</c:v>
                </c:pt>
                <c:pt idx="11">
                  <c:v>#N/A</c:v>
                </c:pt>
                <c:pt idx="12">
                  <c:v>#N/A</c:v>
                </c:pt>
                <c:pt idx="13">
                  <c:v>649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0374912"/>
        <c:axId val="110376832"/>
      </c:lineChart>
      <c:catAx>
        <c:axId val="11037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376832"/>
        <c:crosses val="autoZero"/>
        <c:auto val="1"/>
        <c:lblAlgn val="ctr"/>
        <c:lblOffset val="100"/>
        <c:tickLblSkip val="1"/>
        <c:tickMarkSkip val="1"/>
        <c:noMultiLvlLbl val="0"/>
      </c:catAx>
      <c:valAx>
        <c:axId val="110376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374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16524</c:v>
                </c:pt>
                <c:pt idx="5">
                  <c:v>17421</c:v>
                </c:pt>
                <c:pt idx="8">
                  <c:v>18624</c:v>
                </c:pt>
                <c:pt idx="11">
                  <c:v>22524</c:v>
                </c:pt>
                <c:pt idx="14">
                  <c:v>19304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85</c:v>
                </c:pt>
                <c:pt idx="5">
                  <c:v>95</c:v>
                </c:pt>
                <c:pt idx="8">
                  <c:v>81</c:v>
                </c:pt>
                <c:pt idx="11">
                  <c:v>74</c:v>
                </c:pt>
                <c:pt idx="14">
                  <c:v>57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6531</c:v>
                </c:pt>
                <c:pt idx="5">
                  <c:v>7669</c:v>
                </c:pt>
                <c:pt idx="8">
                  <c:v>8258</c:v>
                </c:pt>
                <c:pt idx="11">
                  <c:v>8977</c:v>
                </c:pt>
                <c:pt idx="14">
                  <c:v>9572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2090</c:v>
                </c:pt>
                <c:pt idx="3">
                  <c:v>2574</c:v>
                </c:pt>
                <c:pt idx="6">
                  <c:v>1450</c:v>
                </c:pt>
                <c:pt idx="9">
                  <c:v>1049</c:v>
                </c:pt>
                <c:pt idx="12">
                  <c:v>909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206</c:v>
                </c:pt>
                <c:pt idx="3">
                  <c:v>172</c:v>
                </c:pt>
                <c:pt idx="6">
                  <c:v>359</c:v>
                </c:pt>
                <c:pt idx="9">
                  <c:v>486</c:v>
                </c:pt>
                <c:pt idx="12">
                  <c:v>571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3809</c:v>
                </c:pt>
                <c:pt idx="3">
                  <c:v>3811</c:v>
                </c:pt>
                <c:pt idx="6">
                  <c:v>3851</c:v>
                </c:pt>
                <c:pt idx="9">
                  <c:v>3805</c:v>
                </c:pt>
                <c:pt idx="12">
                  <c:v>3716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18323</c:v>
                </c:pt>
                <c:pt idx="3">
                  <c:v>18658</c:v>
                </c:pt>
                <c:pt idx="6">
                  <c:v>19739</c:v>
                </c:pt>
                <c:pt idx="9">
                  <c:v>19221</c:v>
                </c:pt>
                <c:pt idx="12">
                  <c:v>20296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0820480"/>
        <c:axId val="120822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1287</c:v>
                </c:pt>
                <c:pt idx="2">
                  <c:v>#N/A</c:v>
                </c:pt>
                <c:pt idx="3">
                  <c:v>#N/A</c:v>
                </c:pt>
                <c:pt idx="4">
                  <c:v>30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0820480"/>
        <c:axId val="120822400"/>
      </c:lineChart>
      <c:catAx>
        <c:axId val="12082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822400"/>
        <c:crosses val="autoZero"/>
        <c:auto val="1"/>
        <c:lblAlgn val="ctr"/>
        <c:lblOffset val="100"/>
        <c:tickLblSkip val="1"/>
        <c:tickMarkSkip val="1"/>
        <c:noMultiLvlLbl val="0"/>
      </c:catAx>
      <c:valAx>
        <c:axId val="120822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82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43,247
43,069
49.94
25,502,607
24,383,210
990,126
11,206,893
20,295,767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市内に中心となる産業が少ないことにより、財政基盤が弱く類似団体の全国平均を下回っている。今後も</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組織機構の見直し、税徴収体制の強化、更なる行政改革の推進を実施するとともに、企業の誘致、行政の効率化（公共施設の整理、統合および廃止）に努め、将来を見据えた財政運営を行う中で、財政の健全化に取り組む。</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115358</xdr:rowOff>
    </xdr:to>
    <xdr:cxnSp macro="">
      <xdr:nvCxnSpPr>
        <xdr:cNvPr id="68" name="直線コネクタ 67"/>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135467</xdr:rowOff>
    </xdr:to>
    <xdr:cxnSp macro="">
      <xdr:nvCxnSpPr>
        <xdr:cNvPr id="71" name="直線コネクタ 70"/>
        <xdr:cNvCxnSpPr/>
      </xdr:nvCxnSpPr>
      <xdr:spPr>
        <a:xfrm flipV="1">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135467</xdr:rowOff>
    </xdr:to>
    <xdr:cxnSp macro="">
      <xdr:nvCxnSpPr>
        <xdr:cNvPr id="77" name="直線コネクタ 76"/>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7" name="円/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9" name="円/楕円 88"/>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90" name="テキスト ボックス 89"/>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経常収支比率は、</a:t>
          </a:r>
          <a:r>
            <a:rPr kumimoji="1" lang="en-US" altLang="ja-JP" sz="1300">
              <a:solidFill>
                <a:schemeClr val="dk1"/>
              </a:solidFill>
              <a:effectLst/>
              <a:latin typeface="+mn-lt"/>
              <a:ea typeface="+mn-ea"/>
              <a:cs typeface="+mn-cs"/>
            </a:rPr>
            <a:t>83.2</a:t>
          </a:r>
          <a:r>
            <a:rPr kumimoji="1" lang="ja-JP" altLang="en-US" sz="1300">
              <a:solidFill>
                <a:schemeClr val="dk1"/>
              </a:solidFill>
              <a:effectLst/>
              <a:latin typeface="+mn-lt"/>
              <a:ea typeface="+mn-ea"/>
              <a:cs typeface="+mn-cs"/>
            </a:rPr>
            <a:t>％で、扶助費及び維持補修費等の増加により一般財源等充当経費が増加したものの、地方税収入</a:t>
          </a:r>
          <a:r>
            <a:rPr kumimoji="1" lang="en-US" altLang="ja-JP" sz="1300">
              <a:solidFill>
                <a:schemeClr val="dk1"/>
              </a:solidFill>
              <a:effectLst/>
              <a:latin typeface="+mn-lt"/>
              <a:ea typeface="+mn-ea"/>
              <a:cs typeface="+mn-cs"/>
            </a:rPr>
            <a:t>4.9</a:t>
          </a:r>
          <a:r>
            <a:rPr kumimoji="1" lang="ja-JP" altLang="en-US" sz="1300">
              <a:solidFill>
                <a:schemeClr val="dk1"/>
              </a:solidFill>
              <a:effectLst/>
              <a:latin typeface="+mn-lt"/>
              <a:ea typeface="+mn-ea"/>
              <a:cs typeface="+mn-cs"/>
            </a:rPr>
            <a:t>％の増加等で経常一般財源が対前年度比</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％増加したことなどから対前年度比で</a:t>
          </a:r>
          <a:r>
            <a:rPr kumimoji="1" lang="en-US" altLang="ja-JP" sz="1300">
              <a:solidFill>
                <a:schemeClr val="dk1"/>
              </a:solidFill>
              <a:effectLst/>
              <a:latin typeface="+mn-lt"/>
              <a:ea typeface="+mn-ea"/>
              <a:cs typeface="+mn-cs"/>
            </a:rPr>
            <a:t>0.6</a:t>
          </a:r>
          <a:r>
            <a:rPr kumimoji="1" lang="ja-JP" altLang="en-US" sz="1300">
              <a:solidFill>
                <a:schemeClr val="dk1"/>
              </a:solidFill>
              <a:effectLst/>
              <a:latin typeface="+mn-lt"/>
              <a:ea typeface="+mn-ea"/>
              <a:cs typeface="+mn-cs"/>
            </a:rPr>
            <a:t>ポイント改善された。</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99423</xdr:rowOff>
    </xdr:from>
    <xdr:to>
      <xdr:col>7</xdr:col>
      <xdr:colOff>152400</xdr:colOff>
      <xdr:row>58</xdr:row>
      <xdr:rowOff>120106</xdr:rowOff>
    </xdr:to>
    <xdr:cxnSp macro="">
      <xdr:nvCxnSpPr>
        <xdr:cNvPr id="133" name="直線コネクタ 132"/>
        <xdr:cNvCxnSpPr/>
      </xdr:nvCxnSpPr>
      <xdr:spPr>
        <a:xfrm flipV="1">
          <a:off x="4114800" y="1004352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120106</xdr:rowOff>
    </xdr:from>
    <xdr:to>
      <xdr:col>6</xdr:col>
      <xdr:colOff>0</xdr:colOff>
      <xdr:row>58</xdr:row>
      <xdr:rowOff>151130</xdr:rowOff>
    </xdr:to>
    <xdr:cxnSp macro="">
      <xdr:nvCxnSpPr>
        <xdr:cNvPr id="136" name="直線コネクタ 135"/>
        <xdr:cNvCxnSpPr/>
      </xdr:nvCxnSpPr>
      <xdr:spPr>
        <a:xfrm flipV="1">
          <a:off x="3225800" y="100642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57</xdr:row>
      <xdr:rowOff>170906</xdr:rowOff>
    </xdr:from>
    <xdr:to>
      <xdr:col>4</xdr:col>
      <xdr:colOff>482600</xdr:colOff>
      <xdr:row>58</xdr:row>
      <xdr:rowOff>151130</xdr:rowOff>
    </xdr:to>
    <xdr:cxnSp macro="">
      <xdr:nvCxnSpPr>
        <xdr:cNvPr id="139" name="直線コネクタ 138"/>
        <xdr:cNvCxnSpPr/>
      </xdr:nvCxnSpPr>
      <xdr:spPr>
        <a:xfrm>
          <a:off x="2336800" y="9943556"/>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57</xdr:row>
      <xdr:rowOff>170906</xdr:rowOff>
    </xdr:from>
    <xdr:to>
      <xdr:col>3</xdr:col>
      <xdr:colOff>279400</xdr:colOff>
      <xdr:row>58</xdr:row>
      <xdr:rowOff>16691</xdr:rowOff>
    </xdr:to>
    <xdr:cxnSp macro="">
      <xdr:nvCxnSpPr>
        <xdr:cNvPr id="142" name="直線コネクタ 141"/>
        <xdr:cNvCxnSpPr/>
      </xdr:nvCxnSpPr>
      <xdr:spPr>
        <a:xfrm flipV="1">
          <a:off x="1447800" y="994355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48623</xdr:rowOff>
    </xdr:from>
    <xdr:to>
      <xdr:col>7</xdr:col>
      <xdr:colOff>203200</xdr:colOff>
      <xdr:row>58</xdr:row>
      <xdr:rowOff>150223</xdr:rowOff>
    </xdr:to>
    <xdr:sp macro="" textlink="">
      <xdr:nvSpPr>
        <xdr:cNvPr id="152" name="円/楕円 151"/>
        <xdr:cNvSpPr/>
      </xdr:nvSpPr>
      <xdr:spPr>
        <a:xfrm>
          <a:off x="49022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141350</xdr:rowOff>
    </xdr:from>
    <xdr:ext cx="762000" cy="259045"/>
    <xdr:sp macro="" textlink="">
      <xdr:nvSpPr>
        <xdr:cNvPr id="153" name="財政構造の弾力性該当値テキスト"/>
        <xdr:cNvSpPr txBox="1"/>
      </xdr:nvSpPr>
      <xdr:spPr>
        <a:xfrm>
          <a:off x="5041900" y="991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69306</xdr:rowOff>
    </xdr:from>
    <xdr:to>
      <xdr:col>6</xdr:col>
      <xdr:colOff>50800</xdr:colOff>
      <xdr:row>58</xdr:row>
      <xdr:rowOff>170906</xdr:rowOff>
    </xdr:to>
    <xdr:sp macro="" textlink="">
      <xdr:nvSpPr>
        <xdr:cNvPr id="154" name="円/楕円 153"/>
        <xdr:cNvSpPr/>
      </xdr:nvSpPr>
      <xdr:spPr>
        <a:xfrm>
          <a:off x="4064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9633</xdr:rowOff>
    </xdr:from>
    <xdr:ext cx="736600" cy="259045"/>
    <xdr:sp macro="" textlink="">
      <xdr:nvSpPr>
        <xdr:cNvPr id="155" name="テキスト ボックス 154"/>
        <xdr:cNvSpPr txBox="1"/>
      </xdr:nvSpPr>
      <xdr:spPr>
        <a:xfrm>
          <a:off x="3733800" y="9782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100330</xdr:rowOff>
    </xdr:from>
    <xdr:to>
      <xdr:col>4</xdr:col>
      <xdr:colOff>533400</xdr:colOff>
      <xdr:row>59</xdr:row>
      <xdr:rowOff>30480</xdr:rowOff>
    </xdr:to>
    <xdr:sp macro="" textlink="">
      <xdr:nvSpPr>
        <xdr:cNvPr id="156" name="円/楕円 155"/>
        <xdr:cNvSpPr/>
      </xdr:nvSpPr>
      <xdr:spPr>
        <a:xfrm>
          <a:off x="3175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40657</xdr:rowOff>
    </xdr:from>
    <xdr:ext cx="762000" cy="259045"/>
    <xdr:sp macro="" textlink="">
      <xdr:nvSpPr>
        <xdr:cNvPr id="157" name="テキスト ボックス 156"/>
        <xdr:cNvSpPr txBox="1"/>
      </xdr:nvSpPr>
      <xdr:spPr>
        <a:xfrm>
          <a:off x="2844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120106</xdr:rowOff>
    </xdr:from>
    <xdr:to>
      <xdr:col>3</xdr:col>
      <xdr:colOff>330200</xdr:colOff>
      <xdr:row>58</xdr:row>
      <xdr:rowOff>50256</xdr:rowOff>
    </xdr:to>
    <xdr:sp macro="" textlink="">
      <xdr:nvSpPr>
        <xdr:cNvPr id="158" name="円/楕円 157"/>
        <xdr:cNvSpPr/>
      </xdr:nvSpPr>
      <xdr:spPr>
        <a:xfrm>
          <a:off x="2286000" y="98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60433</xdr:rowOff>
    </xdr:from>
    <xdr:ext cx="762000" cy="259045"/>
    <xdr:sp macro="" textlink="">
      <xdr:nvSpPr>
        <xdr:cNvPr id="159" name="テキスト ボックス 158"/>
        <xdr:cNvSpPr txBox="1"/>
      </xdr:nvSpPr>
      <xdr:spPr>
        <a:xfrm>
          <a:off x="1955800" y="966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137341</xdr:rowOff>
    </xdr:from>
    <xdr:to>
      <xdr:col>2</xdr:col>
      <xdr:colOff>127000</xdr:colOff>
      <xdr:row>58</xdr:row>
      <xdr:rowOff>67491</xdr:rowOff>
    </xdr:to>
    <xdr:sp macro="" textlink="">
      <xdr:nvSpPr>
        <xdr:cNvPr id="160" name="円/楕円 159"/>
        <xdr:cNvSpPr/>
      </xdr:nvSpPr>
      <xdr:spPr>
        <a:xfrm>
          <a:off x="1397000" y="990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77668</xdr:rowOff>
    </xdr:from>
    <xdr:ext cx="762000" cy="259045"/>
    <xdr:sp macro="" textlink="">
      <xdr:nvSpPr>
        <xdr:cNvPr id="161" name="テキスト ボックス 160"/>
        <xdr:cNvSpPr txBox="1"/>
      </xdr:nvSpPr>
      <xdr:spPr>
        <a:xfrm>
          <a:off x="1066800" y="967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[126,118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人口１人当たりの金額は、前年度と比較して</a:t>
          </a:r>
          <a:r>
            <a:rPr kumimoji="1" lang="en-US" altLang="ja-JP" sz="1300">
              <a:solidFill>
                <a:schemeClr val="dk1"/>
              </a:solidFill>
              <a:effectLst/>
              <a:latin typeface="+mn-lt"/>
              <a:ea typeface="+mn-ea"/>
              <a:cs typeface="+mn-cs"/>
            </a:rPr>
            <a:t>4,957</a:t>
          </a:r>
          <a:r>
            <a:rPr kumimoji="1" lang="ja-JP" altLang="en-US" sz="1300">
              <a:solidFill>
                <a:schemeClr val="dk1"/>
              </a:solidFill>
              <a:effectLst/>
              <a:latin typeface="+mn-lt"/>
              <a:ea typeface="+mn-ea"/>
              <a:cs typeface="+mn-cs"/>
            </a:rPr>
            <a:t>円増額となった。扶助費、物件費及び補助費等の増額が主な要因である。類似団体平均と比較して金額は下回っているが、今後もコスト削減に向けて取り組んでいく。</a:t>
          </a:r>
          <a:endParaRPr kumimoji="1" lang="en-US" altLang="ja-JP" sz="130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83421</xdr:rowOff>
    </xdr:from>
    <xdr:to>
      <xdr:col>7</xdr:col>
      <xdr:colOff>152400</xdr:colOff>
      <xdr:row>81</xdr:row>
      <xdr:rowOff>123292</xdr:rowOff>
    </xdr:to>
    <xdr:cxnSp macro="">
      <xdr:nvCxnSpPr>
        <xdr:cNvPr id="196" name="直線コネクタ 195"/>
        <xdr:cNvCxnSpPr/>
      </xdr:nvCxnSpPr>
      <xdr:spPr>
        <a:xfrm>
          <a:off x="4114800" y="13970871"/>
          <a:ext cx="838200" cy="3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83421</xdr:rowOff>
    </xdr:from>
    <xdr:to>
      <xdr:col>6</xdr:col>
      <xdr:colOff>0</xdr:colOff>
      <xdr:row>81</xdr:row>
      <xdr:rowOff>89165</xdr:rowOff>
    </xdr:to>
    <xdr:cxnSp macro="">
      <xdr:nvCxnSpPr>
        <xdr:cNvPr id="199" name="直線コネクタ 198"/>
        <xdr:cNvCxnSpPr/>
      </xdr:nvCxnSpPr>
      <xdr:spPr>
        <a:xfrm flipV="1">
          <a:off x="3225800" y="13970871"/>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54594</xdr:rowOff>
    </xdr:from>
    <xdr:to>
      <xdr:col>4</xdr:col>
      <xdr:colOff>482600</xdr:colOff>
      <xdr:row>81</xdr:row>
      <xdr:rowOff>89165</xdr:rowOff>
    </xdr:to>
    <xdr:cxnSp macro="">
      <xdr:nvCxnSpPr>
        <xdr:cNvPr id="202" name="直線コネクタ 201"/>
        <xdr:cNvCxnSpPr/>
      </xdr:nvCxnSpPr>
      <xdr:spPr>
        <a:xfrm>
          <a:off x="2336800" y="13942044"/>
          <a:ext cx="889000" cy="3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18182</xdr:rowOff>
    </xdr:from>
    <xdr:to>
      <xdr:col>3</xdr:col>
      <xdr:colOff>279400</xdr:colOff>
      <xdr:row>81</xdr:row>
      <xdr:rowOff>54594</xdr:rowOff>
    </xdr:to>
    <xdr:cxnSp macro="">
      <xdr:nvCxnSpPr>
        <xdr:cNvPr id="205" name="直線コネクタ 204"/>
        <xdr:cNvCxnSpPr/>
      </xdr:nvCxnSpPr>
      <xdr:spPr>
        <a:xfrm>
          <a:off x="1447800" y="13905632"/>
          <a:ext cx="889000" cy="3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72492</xdr:rowOff>
    </xdr:from>
    <xdr:to>
      <xdr:col>7</xdr:col>
      <xdr:colOff>203200</xdr:colOff>
      <xdr:row>82</xdr:row>
      <xdr:rowOff>2642</xdr:rowOff>
    </xdr:to>
    <xdr:sp macro="" textlink="">
      <xdr:nvSpPr>
        <xdr:cNvPr id="215" name="円/楕円 214"/>
        <xdr:cNvSpPr/>
      </xdr:nvSpPr>
      <xdr:spPr>
        <a:xfrm>
          <a:off x="4902200" y="139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89019</xdr:rowOff>
    </xdr:from>
    <xdr:ext cx="762000" cy="259045"/>
    <xdr:sp macro="" textlink="">
      <xdr:nvSpPr>
        <xdr:cNvPr id="216" name="人件費・物件費等の状況該当値テキスト"/>
        <xdr:cNvSpPr txBox="1"/>
      </xdr:nvSpPr>
      <xdr:spPr>
        <a:xfrm>
          <a:off x="5041900" y="1380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126,118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32621</xdr:rowOff>
    </xdr:from>
    <xdr:to>
      <xdr:col>6</xdr:col>
      <xdr:colOff>50800</xdr:colOff>
      <xdr:row>81</xdr:row>
      <xdr:rowOff>134221</xdr:rowOff>
    </xdr:to>
    <xdr:sp macro="" textlink="">
      <xdr:nvSpPr>
        <xdr:cNvPr id="217" name="円/楕円 216"/>
        <xdr:cNvSpPr/>
      </xdr:nvSpPr>
      <xdr:spPr>
        <a:xfrm>
          <a:off x="4064000" y="139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144398</xdr:rowOff>
    </xdr:from>
    <xdr:ext cx="736600" cy="259045"/>
    <xdr:sp macro="" textlink="">
      <xdr:nvSpPr>
        <xdr:cNvPr id="218" name="テキスト ボックス 217"/>
        <xdr:cNvSpPr txBox="1"/>
      </xdr:nvSpPr>
      <xdr:spPr>
        <a:xfrm>
          <a:off x="3733800" y="13688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121,161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38365</xdr:rowOff>
    </xdr:from>
    <xdr:to>
      <xdr:col>4</xdr:col>
      <xdr:colOff>533400</xdr:colOff>
      <xdr:row>81</xdr:row>
      <xdr:rowOff>139965</xdr:rowOff>
    </xdr:to>
    <xdr:sp macro="" textlink="">
      <xdr:nvSpPr>
        <xdr:cNvPr id="219" name="円/楕円 218"/>
        <xdr:cNvSpPr/>
      </xdr:nvSpPr>
      <xdr:spPr>
        <a:xfrm>
          <a:off x="3175000" y="139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150142</xdr:rowOff>
    </xdr:from>
    <xdr:ext cx="762000" cy="259045"/>
    <xdr:sp macro="" textlink="">
      <xdr:nvSpPr>
        <xdr:cNvPr id="220" name="テキスト ボックス 219"/>
        <xdr:cNvSpPr txBox="1"/>
      </xdr:nvSpPr>
      <xdr:spPr>
        <a:xfrm>
          <a:off x="2844800" y="1369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121,875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3794</xdr:rowOff>
    </xdr:from>
    <xdr:to>
      <xdr:col>3</xdr:col>
      <xdr:colOff>330200</xdr:colOff>
      <xdr:row>81</xdr:row>
      <xdr:rowOff>105394</xdr:rowOff>
    </xdr:to>
    <xdr:sp macro="" textlink="">
      <xdr:nvSpPr>
        <xdr:cNvPr id="221" name="円/楕円 220"/>
        <xdr:cNvSpPr/>
      </xdr:nvSpPr>
      <xdr:spPr>
        <a:xfrm>
          <a:off x="2286000" y="1389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115571</xdr:rowOff>
    </xdr:from>
    <xdr:ext cx="762000" cy="259045"/>
    <xdr:sp macro="" textlink="">
      <xdr:nvSpPr>
        <xdr:cNvPr id="222" name="テキスト ボックス 221"/>
        <xdr:cNvSpPr txBox="1"/>
      </xdr:nvSpPr>
      <xdr:spPr>
        <a:xfrm>
          <a:off x="1955800" y="136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117,577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138832</xdr:rowOff>
    </xdr:from>
    <xdr:to>
      <xdr:col>2</xdr:col>
      <xdr:colOff>127000</xdr:colOff>
      <xdr:row>81</xdr:row>
      <xdr:rowOff>68982</xdr:rowOff>
    </xdr:to>
    <xdr:sp macro="" textlink="">
      <xdr:nvSpPr>
        <xdr:cNvPr id="223" name="円/楕円 222"/>
        <xdr:cNvSpPr/>
      </xdr:nvSpPr>
      <xdr:spPr>
        <a:xfrm>
          <a:off x="1397000" y="1385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79159</xdr:rowOff>
    </xdr:from>
    <xdr:ext cx="762000" cy="259045"/>
    <xdr:sp macro="" textlink="">
      <xdr:nvSpPr>
        <xdr:cNvPr id="224" name="テキスト ボックス 223"/>
        <xdr:cNvSpPr txBox="1"/>
      </xdr:nvSpPr>
      <xdr:spPr>
        <a:xfrm>
          <a:off x="1066800" y="1362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前年と比較して</a:t>
          </a:r>
          <a:r>
            <a:rPr kumimoji="1" lang="en-US" altLang="ja-JP" sz="1300">
              <a:latin typeface="ＭＳ Ｐゴシック"/>
            </a:rPr>
            <a:t>0.3</a:t>
          </a:r>
          <a:r>
            <a:rPr kumimoji="1" lang="ja-JP" altLang="en-US" sz="1300">
              <a:latin typeface="ＭＳ Ｐゴシック"/>
            </a:rPr>
            <a:t>ポイント減少した。高齢・高給職員の退職</a:t>
          </a:r>
          <a:r>
            <a:rPr kumimoji="1" lang="en-US" altLang="ja-JP" sz="1300">
              <a:latin typeface="ＭＳ Ｐゴシック"/>
            </a:rPr>
            <a:t>(0.2</a:t>
          </a:r>
          <a:r>
            <a:rPr kumimoji="1" lang="ja-JP" altLang="en-US" sz="1300">
              <a:latin typeface="ＭＳ Ｐゴシック"/>
            </a:rPr>
            <a:t>ポイント</a:t>
          </a:r>
          <a:r>
            <a:rPr kumimoji="1" lang="en-US" altLang="ja-JP" sz="1300">
              <a:latin typeface="ＭＳ Ｐゴシック"/>
            </a:rPr>
            <a:t>)</a:t>
          </a:r>
          <a:r>
            <a:rPr kumimoji="1" lang="ja-JP" altLang="en-US" sz="1300">
              <a:latin typeface="ＭＳ Ｐゴシック"/>
            </a:rPr>
            <a:t>と経験年数階層の変動</a:t>
          </a:r>
          <a:r>
            <a:rPr kumimoji="1" lang="en-US" altLang="ja-JP" sz="1300">
              <a:latin typeface="ＭＳ Ｐゴシック"/>
            </a:rPr>
            <a:t>(0.1</a:t>
          </a:r>
          <a:r>
            <a:rPr kumimoji="1" lang="ja-JP" altLang="en-US" sz="1300">
              <a:latin typeface="ＭＳ Ｐゴシック"/>
            </a:rPr>
            <a:t>ポイント</a:t>
          </a:r>
          <a:r>
            <a:rPr kumimoji="1" lang="en-US" altLang="ja-JP" sz="1300">
              <a:latin typeface="ＭＳ Ｐゴシック"/>
            </a:rPr>
            <a:t>)</a:t>
          </a:r>
          <a:r>
            <a:rPr kumimoji="1" lang="ja-JP" altLang="en-US" sz="1300">
              <a:latin typeface="ＭＳ Ｐゴシック"/>
            </a:rPr>
            <a:t>が要因である。引き続き、給与の適正化に努めていく。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45296</xdr:rowOff>
    </xdr:from>
    <xdr:to>
      <xdr:col>24</xdr:col>
      <xdr:colOff>558800</xdr:colOff>
      <xdr:row>86</xdr:row>
      <xdr:rowOff>69427</xdr:rowOff>
    </xdr:to>
    <xdr:cxnSp macro="">
      <xdr:nvCxnSpPr>
        <xdr:cNvPr id="258" name="直線コネクタ 257"/>
        <xdr:cNvCxnSpPr/>
      </xdr:nvCxnSpPr>
      <xdr:spPr>
        <a:xfrm flipV="1">
          <a:off x="16179800" y="1478999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21166</xdr:rowOff>
    </xdr:from>
    <xdr:to>
      <xdr:col>23</xdr:col>
      <xdr:colOff>406400</xdr:colOff>
      <xdr:row>86</xdr:row>
      <xdr:rowOff>69427</xdr:rowOff>
    </xdr:to>
    <xdr:cxnSp macro="">
      <xdr:nvCxnSpPr>
        <xdr:cNvPr id="261" name="直線コネクタ 260"/>
        <xdr:cNvCxnSpPr/>
      </xdr:nvCxnSpPr>
      <xdr:spPr>
        <a:xfrm>
          <a:off x="15290800" y="1476586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21166</xdr:rowOff>
    </xdr:from>
    <xdr:to>
      <xdr:col>22</xdr:col>
      <xdr:colOff>203200</xdr:colOff>
      <xdr:row>86</xdr:row>
      <xdr:rowOff>21166</xdr:rowOff>
    </xdr:to>
    <xdr:cxnSp macro="">
      <xdr:nvCxnSpPr>
        <xdr:cNvPr id="264" name="直線コネクタ 263"/>
        <xdr:cNvCxnSpPr/>
      </xdr:nvCxnSpPr>
      <xdr:spPr>
        <a:xfrm>
          <a:off x="14401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21166</xdr:rowOff>
    </xdr:from>
    <xdr:to>
      <xdr:col>21</xdr:col>
      <xdr:colOff>0</xdr:colOff>
      <xdr:row>89</xdr:row>
      <xdr:rowOff>150284</xdr:rowOff>
    </xdr:to>
    <xdr:cxnSp macro="">
      <xdr:nvCxnSpPr>
        <xdr:cNvPr id="267" name="直線コネクタ 266"/>
        <xdr:cNvCxnSpPr/>
      </xdr:nvCxnSpPr>
      <xdr:spPr>
        <a:xfrm flipV="1">
          <a:off x="13512800" y="14765866"/>
          <a:ext cx="889000" cy="64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9" name="テキスト ボックス 268"/>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1" name="テキスト ボックス 270"/>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77" name="円/楕円 276"/>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11023</xdr:rowOff>
    </xdr:from>
    <xdr:ext cx="762000" cy="259045"/>
    <xdr:sp macro="" textlink="">
      <xdr:nvSpPr>
        <xdr:cNvPr id="278" name="給与水準   （国との比較）該当値テキスト"/>
        <xdr:cNvSpPr txBox="1"/>
      </xdr:nvSpPr>
      <xdr:spPr>
        <a:xfrm>
          <a:off x="171069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18627</xdr:rowOff>
    </xdr:from>
    <xdr:to>
      <xdr:col>23</xdr:col>
      <xdr:colOff>457200</xdr:colOff>
      <xdr:row>86</xdr:row>
      <xdr:rowOff>120227</xdr:rowOff>
    </xdr:to>
    <xdr:sp macro="" textlink="">
      <xdr:nvSpPr>
        <xdr:cNvPr id="279" name="円/楕円 278"/>
        <xdr:cNvSpPr/>
      </xdr:nvSpPr>
      <xdr:spPr>
        <a:xfrm>
          <a:off x="16129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130404</xdr:rowOff>
    </xdr:from>
    <xdr:ext cx="736600" cy="259045"/>
    <xdr:sp macro="" textlink="">
      <xdr:nvSpPr>
        <xdr:cNvPr id="280" name="テキスト ボックス 279"/>
        <xdr:cNvSpPr txBox="1"/>
      </xdr:nvSpPr>
      <xdr:spPr>
        <a:xfrm>
          <a:off x="15798800" y="1453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141816</xdr:rowOff>
    </xdr:from>
    <xdr:to>
      <xdr:col>22</xdr:col>
      <xdr:colOff>254000</xdr:colOff>
      <xdr:row>86</xdr:row>
      <xdr:rowOff>71966</xdr:rowOff>
    </xdr:to>
    <xdr:sp macro="" textlink="">
      <xdr:nvSpPr>
        <xdr:cNvPr id="281" name="円/楕円 280"/>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82" name="テキスト ボックス 281"/>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141816</xdr:rowOff>
    </xdr:from>
    <xdr:to>
      <xdr:col>21</xdr:col>
      <xdr:colOff>50800</xdr:colOff>
      <xdr:row>86</xdr:row>
      <xdr:rowOff>71966</xdr:rowOff>
    </xdr:to>
    <xdr:sp macro="" textlink="">
      <xdr:nvSpPr>
        <xdr:cNvPr id="283" name="円/楕円 282"/>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56743</xdr:rowOff>
    </xdr:from>
    <xdr:ext cx="762000" cy="259045"/>
    <xdr:sp macro="" textlink="">
      <xdr:nvSpPr>
        <xdr:cNvPr id="284" name="テキスト ボックス 283"/>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5" name="円/楕円 284"/>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86" name="テキスト ボックス 285"/>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全国平均より</a:t>
          </a:r>
          <a:r>
            <a:rPr kumimoji="1" lang="en-US" altLang="ja-JP" sz="1300">
              <a:latin typeface="ＭＳ Ｐゴシック"/>
            </a:rPr>
            <a:t>0.89</a:t>
          </a:r>
          <a:r>
            <a:rPr kumimoji="1" lang="ja-JP" altLang="en-US" sz="1300">
              <a:latin typeface="ＭＳ Ｐゴシック"/>
            </a:rPr>
            <a:t>ポイント、県平均より</a:t>
          </a:r>
          <a:r>
            <a:rPr kumimoji="1" lang="en-US" altLang="ja-JP" sz="1300">
              <a:latin typeface="ＭＳ Ｐゴシック"/>
            </a:rPr>
            <a:t>0.43</a:t>
          </a:r>
          <a:r>
            <a:rPr kumimoji="1" lang="ja-JP" altLang="en-US" sz="1300">
              <a:latin typeface="ＭＳ Ｐゴシック"/>
            </a:rPr>
            <a:t>ポイント低い状況である。定員適正化計画の着実な遂行と人口増加が大きな要因である。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101237</xdr:rowOff>
    </xdr:from>
    <xdr:to>
      <xdr:col>24</xdr:col>
      <xdr:colOff>558800</xdr:colOff>
      <xdr:row>60</xdr:row>
      <xdr:rowOff>106983</xdr:rowOff>
    </xdr:to>
    <xdr:cxnSp macro="">
      <xdr:nvCxnSpPr>
        <xdr:cNvPr id="323" name="直線コネクタ 322"/>
        <xdr:cNvCxnSpPr/>
      </xdr:nvCxnSpPr>
      <xdr:spPr>
        <a:xfrm>
          <a:off x="16179800" y="10388237"/>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101237</xdr:rowOff>
    </xdr:from>
    <xdr:to>
      <xdr:col>23</xdr:col>
      <xdr:colOff>406400</xdr:colOff>
      <xdr:row>60</xdr:row>
      <xdr:rowOff>110430</xdr:rowOff>
    </xdr:to>
    <xdr:cxnSp macro="">
      <xdr:nvCxnSpPr>
        <xdr:cNvPr id="326" name="直線コネクタ 325"/>
        <xdr:cNvCxnSpPr/>
      </xdr:nvCxnSpPr>
      <xdr:spPr>
        <a:xfrm flipV="1">
          <a:off x="15290800" y="10388237"/>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8" name="テキスト ボックス 327"/>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110430</xdr:rowOff>
    </xdr:from>
    <xdr:to>
      <xdr:col>22</xdr:col>
      <xdr:colOff>203200</xdr:colOff>
      <xdr:row>60</xdr:row>
      <xdr:rowOff>123069</xdr:rowOff>
    </xdr:to>
    <xdr:cxnSp macro="">
      <xdr:nvCxnSpPr>
        <xdr:cNvPr id="329" name="直線コネクタ 328"/>
        <xdr:cNvCxnSpPr/>
      </xdr:nvCxnSpPr>
      <xdr:spPr>
        <a:xfrm flipV="1">
          <a:off x="14401800" y="10397430"/>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31" name="テキスト ボックス 330"/>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123069</xdr:rowOff>
    </xdr:from>
    <xdr:to>
      <xdr:col>21</xdr:col>
      <xdr:colOff>0</xdr:colOff>
      <xdr:row>60</xdr:row>
      <xdr:rowOff>138006</xdr:rowOff>
    </xdr:to>
    <xdr:cxnSp macro="">
      <xdr:nvCxnSpPr>
        <xdr:cNvPr id="332" name="直線コネクタ 331"/>
        <xdr:cNvCxnSpPr/>
      </xdr:nvCxnSpPr>
      <xdr:spPr>
        <a:xfrm flipV="1">
          <a:off x="13512800" y="10410069"/>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74282</xdr:rowOff>
    </xdr:from>
    <xdr:ext cx="762000" cy="259045"/>
    <xdr:sp macro="" textlink="">
      <xdr:nvSpPr>
        <xdr:cNvPr id="336" name="テキスト ボックス 335"/>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56183</xdr:rowOff>
    </xdr:from>
    <xdr:to>
      <xdr:col>24</xdr:col>
      <xdr:colOff>609600</xdr:colOff>
      <xdr:row>60</xdr:row>
      <xdr:rowOff>157783</xdr:rowOff>
    </xdr:to>
    <xdr:sp macro="" textlink="">
      <xdr:nvSpPr>
        <xdr:cNvPr id="342" name="円/楕円 341"/>
        <xdr:cNvSpPr/>
      </xdr:nvSpPr>
      <xdr:spPr>
        <a:xfrm>
          <a:off x="169672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72710</xdr:rowOff>
    </xdr:from>
    <xdr:ext cx="762000" cy="259045"/>
    <xdr:sp macro="" textlink="">
      <xdr:nvSpPr>
        <xdr:cNvPr id="343" name="定員管理の状況該当値テキスト"/>
        <xdr:cNvSpPr txBox="1"/>
      </xdr:nvSpPr>
      <xdr:spPr>
        <a:xfrm>
          <a:off x="17106900" y="1018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50437</xdr:rowOff>
    </xdr:from>
    <xdr:to>
      <xdr:col>23</xdr:col>
      <xdr:colOff>457200</xdr:colOff>
      <xdr:row>60</xdr:row>
      <xdr:rowOff>152037</xdr:rowOff>
    </xdr:to>
    <xdr:sp macro="" textlink="">
      <xdr:nvSpPr>
        <xdr:cNvPr id="344" name="円/楕円 343"/>
        <xdr:cNvSpPr/>
      </xdr:nvSpPr>
      <xdr:spPr>
        <a:xfrm>
          <a:off x="16129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162214</xdr:rowOff>
    </xdr:from>
    <xdr:ext cx="736600" cy="259045"/>
    <xdr:sp macro="" textlink="">
      <xdr:nvSpPr>
        <xdr:cNvPr id="345" name="テキスト ボックス 344"/>
        <xdr:cNvSpPr txBox="1"/>
      </xdr:nvSpPr>
      <xdr:spPr>
        <a:xfrm>
          <a:off x="15798800" y="10106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59630</xdr:rowOff>
    </xdr:from>
    <xdr:to>
      <xdr:col>22</xdr:col>
      <xdr:colOff>254000</xdr:colOff>
      <xdr:row>60</xdr:row>
      <xdr:rowOff>161230</xdr:rowOff>
    </xdr:to>
    <xdr:sp macro="" textlink="">
      <xdr:nvSpPr>
        <xdr:cNvPr id="346" name="円/楕円 345"/>
        <xdr:cNvSpPr/>
      </xdr:nvSpPr>
      <xdr:spPr>
        <a:xfrm>
          <a:off x="15240000" y="103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171407</xdr:rowOff>
    </xdr:from>
    <xdr:ext cx="762000" cy="259045"/>
    <xdr:sp macro="" textlink="">
      <xdr:nvSpPr>
        <xdr:cNvPr id="347" name="テキスト ボックス 346"/>
        <xdr:cNvSpPr txBox="1"/>
      </xdr:nvSpPr>
      <xdr:spPr>
        <a:xfrm>
          <a:off x="14909800" y="1011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72269</xdr:rowOff>
    </xdr:from>
    <xdr:to>
      <xdr:col>21</xdr:col>
      <xdr:colOff>50800</xdr:colOff>
      <xdr:row>61</xdr:row>
      <xdr:rowOff>2419</xdr:rowOff>
    </xdr:to>
    <xdr:sp macro="" textlink="">
      <xdr:nvSpPr>
        <xdr:cNvPr id="348" name="円/楕円 347"/>
        <xdr:cNvSpPr/>
      </xdr:nvSpPr>
      <xdr:spPr>
        <a:xfrm>
          <a:off x="14351000" y="103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12596</xdr:rowOff>
    </xdr:from>
    <xdr:ext cx="762000" cy="259045"/>
    <xdr:sp macro="" textlink="">
      <xdr:nvSpPr>
        <xdr:cNvPr id="349" name="テキスト ボックス 348"/>
        <xdr:cNvSpPr txBox="1"/>
      </xdr:nvSpPr>
      <xdr:spPr>
        <a:xfrm>
          <a:off x="14020800" y="1012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87206</xdr:rowOff>
    </xdr:from>
    <xdr:to>
      <xdr:col>19</xdr:col>
      <xdr:colOff>533400</xdr:colOff>
      <xdr:row>61</xdr:row>
      <xdr:rowOff>17356</xdr:rowOff>
    </xdr:to>
    <xdr:sp macro="" textlink="">
      <xdr:nvSpPr>
        <xdr:cNvPr id="350" name="円/楕円 349"/>
        <xdr:cNvSpPr/>
      </xdr:nvSpPr>
      <xdr:spPr>
        <a:xfrm>
          <a:off x="13462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27533</xdr:rowOff>
    </xdr:from>
    <xdr:ext cx="762000" cy="259045"/>
    <xdr:sp macro="" textlink="">
      <xdr:nvSpPr>
        <xdr:cNvPr id="351" name="テキスト ボックス 350"/>
        <xdr:cNvSpPr txBox="1"/>
      </xdr:nvSpPr>
      <xdr:spPr>
        <a:xfrm>
          <a:off x="13131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南城市総合計画のもと適量・適切な事業実施により、類似団体、全国平均及び県平均を下回っている。この水準は過去３年間、同程度となっており、今後とも、緊急度・住民ニーズを的確に把握した事業の選択により、起債に大きく頼ることのない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141182</xdr:rowOff>
    </xdr:from>
    <xdr:to>
      <xdr:col>24</xdr:col>
      <xdr:colOff>558800</xdr:colOff>
      <xdr:row>36</xdr:row>
      <xdr:rowOff>143192</xdr:rowOff>
    </xdr:to>
    <xdr:cxnSp macro="">
      <xdr:nvCxnSpPr>
        <xdr:cNvPr id="385" name="直線コネクタ 384"/>
        <xdr:cNvCxnSpPr/>
      </xdr:nvCxnSpPr>
      <xdr:spPr>
        <a:xfrm>
          <a:off x="16179800" y="6313382"/>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130827</xdr:rowOff>
    </xdr:from>
    <xdr:ext cx="762000" cy="259045"/>
    <xdr:sp macro="" textlink="">
      <xdr:nvSpPr>
        <xdr:cNvPr id="386" name="公債費負担の状況平均値テキスト"/>
        <xdr:cNvSpPr txBox="1"/>
      </xdr:nvSpPr>
      <xdr:spPr>
        <a:xfrm>
          <a:off x="17106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141182</xdr:rowOff>
    </xdr:from>
    <xdr:to>
      <xdr:col>23</xdr:col>
      <xdr:colOff>406400</xdr:colOff>
      <xdr:row>36</xdr:row>
      <xdr:rowOff>145203</xdr:rowOff>
    </xdr:to>
    <xdr:cxnSp macro="">
      <xdr:nvCxnSpPr>
        <xdr:cNvPr id="388" name="直線コネクタ 387"/>
        <xdr:cNvCxnSpPr/>
      </xdr:nvCxnSpPr>
      <xdr:spPr>
        <a:xfrm flipV="1">
          <a:off x="15290800" y="631338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145203</xdr:rowOff>
    </xdr:from>
    <xdr:to>
      <xdr:col>22</xdr:col>
      <xdr:colOff>203200</xdr:colOff>
      <xdr:row>36</xdr:row>
      <xdr:rowOff>149225</xdr:rowOff>
    </xdr:to>
    <xdr:cxnSp macro="">
      <xdr:nvCxnSpPr>
        <xdr:cNvPr id="391" name="直線コネクタ 390"/>
        <xdr:cNvCxnSpPr/>
      </xdr:nvCxnSpPr>
      <xdr:spPr>
        <a:xfrm flipV="1">
          <a:off x="14401800" y="631740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3" name="テキスト ボックス 392"/>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135149</xdr:rowOff>
    </xdr:from>
    <xdr:to>
      <xdr:col>21</xdr:col>
      <xdr:colOff>0</xdr:colOff>
      <xdr:row>36</xdr:row>
      <xdr:rowOff>149225</xdr:rowOff>
    </xdr:to>
    <xdr:cxnSp macro="">
      <xdr:nvCxnSpPr>
        <xdr:cNvPr id="394" name="直線コネクタ 393"/>
        <xdr:cNvCxnSpPr/>
      </xdr:nvCxnSpPr>
      <xdr:spPr>
        <a:xfrm>
          <a:off x="13512800" y="630734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6" name="テキスト ボックス 395"/>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8" name="テキスト ボックス 397"/>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92392</xdr:rowOff>
    </xdr:from>
    <xdr:to>
      <xdr:col>24</xdr:col>
      <xdr:colOff>609600</xdr:colOff>
      <xdr:row>37</xdr:row>
      <xdr:rowOff>22542</xdr:rowOff>
    </xdr:to>
    <xdr:sp macro="" textlink="">
      <xdr:nvSpPr>
        <xdr:cNvPr id="404" name="円/楕円 403"/>
        <xdr:cNvSpPr/>
      </xdr:nvSpPr>
      <xdr:spPr>
        <a:xfrm>
          <a:off x="169672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13669</xdr:rowOff>
    </xdr:from>
    <xdr:ext cx="762000" cy="259045"/>
    <xdr:sp macro="" textlink="">
      <xdr:nvSpPr>
        <xdr:cNvPr id="405" name="公債費負担の状況該当値テキスト"/>
        <xdr:cNvSpPr txBox="1"/>
      </xdr:nvSpPr>
      <xdr:spPr>
        <a:xfrm>
          <a:off x="17106900" y="618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90382</xdr:rowOff>
    </xdr:from>
    <xdr:to>
      <xdr:col>23</xdr:col>
      <xdr:colOff>457200</xdr:colOff>
      <xdr:row>37</xdr:row>
      <xdr:rowOff>20532</xdr:rowOff>
    </xdr:to>
    <xdr:sp macro="" textlink="">
      <xdr:nvSpPr>
        <xdr:cNvPr id="406" name="円/楕円 405"/>
        <xdr:cNvSpPr/>
      </xdr:nvSpPr>
      <xdr:spPr>
        <a:xfrm>
          <a:off x="16129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30709</xdr:rowOff>
    </xdr:from>
    <xdr:ext cx="736600" cy="259045"/>
    <xdr:sp macro="" textlink="">
      <xdr:nvSpPr>
        <xdr:cNvPr id="407" name="テキスト ボックス 406"/>
        <xdr:cNvSpPr txBox="1"/>
      </xdr:nvSpPr>
      <xdr:spPr>
        <a:xfrm>
          <a:off x="15798800" y="6031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94403</xdr:rowOff>
    </xdr:from>
    <xdr:to>
      <xdr:col>22</xdr:col>
      <xdr:colOff>254000</xdr:colOff>
      <xdr:row>37</xdr:row>
      <xdr:rowOff>24553</xdr:rowOff>
    </xdr:to>
    <xdr:sp macro="" textlink="">
      <xdr:nvSpPr>
        <xdr:cNvPr id="408" name="円/楕円 407"/>
        <xdr:cNvSpPr/>
      </xdr:nvSpPr>
      <xdr:spPr>
        <a:xfrm>
          <a:off x="15240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34730</xdr:rowOff>
    </xdr:from>
    <xdr:ext cx="762000" cy="259045"/>
    <xdr:sp macro="" textlink="">
      <xdr:nvSpPr>
        <xdr:cNvPr id="409" name="テキスト ボックス 408"/>
        <xdr:cNvSpPr txBox="1"/>
      </xdr:nvSpPr>
      <xdr:spPr>
        <a:xfrm>
          <a:off x="14909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98425</xdr:rowOff>
    </xdr:from>
    <xdr:to>
      <xdr:col>21</xdr:col>
      <xdr:colOff>50800</xdr:colOff>
      <xdr:row>37</xdr:row>
      <xdr:rowOff>28575</xdr:rowOff>
    </xdr:to>
    <xdr:sp macro="" textlink="">
      <xdr:nvSpPr>
        <xdr:cNvPr id="410" name="円/楕円 409"/>
        <xdr:cNvSpPr/>
      </xdr:nvSpPr>
      <xdr:spPr>
        <a:xfrm>
          <a:off x="14351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38752</xdr:rowOff>
    </xdr:from>
    <xdr:ext cx="762000" cy="259045"/>
    <xdr:sp macro="" textlink="">
      <xdr:nvSpPr>
        <xdr:cNvPr id="411" name="テキスト ボックス 410"/>
        <xdr:cNvSpPr txBox="1"/>
      </xdr:nvSpPr>
      <xdr:spPr>
        <a:xfrm>
          <a:off x="14020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84349</xdr:rowOff>
    </xdr:from>
    <xdr:to>
      <xdr:col>19</xdr:col>
      <xdr:colOff>533400</xdr:colOff>
      <xdr:row>37</xdr:row>
      <xdr:rowOff>14499</xdr:rowOff>
    </xdr:to>
    <xdr:sp macro="" textlink="">
      <xdr:nvSpPr>
        <xdr:cNvPr id="412" name="円/楕円 411"/>
        <xdr:cNvSpPr/>
      </xdr:nvSpPr>
      <xdr:spPr>
        <a:xfrm>
          <a:off x="13462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24676</xdr:rowOff>
    </xdr:from>
    <xdr:ext cx="762000" cy="259045"/>
    <xdr:sp macro="" textlink="">
      <xdr:nvSpPr>
        <xdr:cNvPr id="413" name="テキスト ボックス 412"/>
        <xdr:cNvSpPr txBox="1"/>
      </xdr:nvSpPr>
      <xdr:spPr>
        <a:xfrm>
          <a:off x="13131800" y="60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地方債の現在高は、昨年と比較すると</a:t>
          </a:r>
          <a:r>
            <a:rPr kumimoji="1" lang="en-US" altLang="ja-JP" sz="1300">
              <a:latin typeface="ＭＳ Ｐゴシック"/>
            </a:rPr>
            <a:t>1,075,119</a:t>
          </a:r>
          <a:r>
            <a:rPr kumimoji="1" lang="ja-JP" altLang="en-US" sz="1300">
              <a:latin typeface="ＭＳ Ｐゴシック"/>
            </a:rPr>
            <a:t>千円増加しているが、充当可能基金が</a:t>
          </a:r>
          <a:r>
            <a:rPr kumimoji="1" lang="en-US" altLang="ja-JP" sz="1300">
              <a:latin typeface="ＭＳ Ｐゴシック"/>
            </a:rPr>
            <a:t>595,368</a:t>
          </a:r>
          <a:r>
            <a:rPr kumimoji="1" lang="ja-JP" altLang="en-US" sz="1300">
              <a:latin typeface="ＭＳ Ｐゴシック"/>
            </a:rPr>
            <a:t>千円増加しているため、これまで同様に類似団体、全国平均及び県平均を大きく下回っている。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今後も後世への負担を少しでも軽減するよう、新規事業の実施等について総点検を図り、財政の健全化に努める。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51524</xdr:rowOff>
    </xdr:from>
    <xdr:to>
      <xdr:col>21</xdr:col>
      <xdr:colOff>0</xdr:colOff>
      <xdr:row>14</xdr:row>
      <xdr:rowOff>84099</xdr:rowOff>
    </xdr:to>
    <xdr:cxnSp macro="">
      <xdr:nvCxnSpPr>
        <xdr:cNvPr id="445" name="直線コネクタ 444"/>
        <xdr:cNvCxnSpPr/>
      </xdr:nvCxnSpPr>
      <xdr:spPr>
        <a:xfrm flipV="1">
          <a:off x="13512800" y="2451824"/>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103827</xdr:rowOff>
    </xdr:from>
    <xdr:ext cx="762000" cy="259045"/>
    <xdr:sp macro="" textlink="">
      <xdr:nvSpPr>
        <xdr:cNvPr id="446" name="将来負担の状況平均値テキスト"/>
        <xdr:cNvSpPr txBox="1"/>
      </xdr:nvSpPr>
      <xdr:spPr>
        <a:xfrm>
          <a:off x="17106900" y="2504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8" name="フローチャート : 判断 447"/>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49" name="テキスト ボックス 448"/>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146710</xdr:rowOff>
    </xdr:from>
    <xdr:to>
      <xdr:col>22</xdr:col>
      <xdr:colOff>254000</xdr:colOff>
      <xdr:row>15</xdr:row>
      <xdr:rowOff>76860</xdr:rowOff>
    </xdr:to>
    <xdr:sp macro="" textlink="">
      <xdr:nvSpPr>
        <xdr:cNvPr id="450" name="フローチャート : 判断 449"/>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1" name="テキスト ボックス 450"/>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157569</xdr:rowOff>
    </xdr:from>
    <xdr:to>
      <xdr:col>21</xdr:col>
      <xdr:colOff>50800</xdr:colOff>
      <xdr:row>15</xdr:row>
      <xdr:rowOff>87719</xdr:rowOff>
    </xdr:to>
    <xdr:sp macro="" textlink="">
      <xdr:nvSpPr>
        <xdr:cNvPr id="452" name="フローチャート : 判断 451"/>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3" name="テキスト ボックス 452"/>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4" name="フローチャート : 判断 453"/>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98798</xdr:rowOff>
    </xdr:from>
    <xdr:ext cx="762000" cy="259045"/>
    <xdr:sp macro="" textlink="">
      <xdr:nvSpPr>
        <xdr:cNvPr id="455" name="テキスト ボックス 454"/>
        <xdr:cNvSpPr txBox="1"/>
      </xdr:nvSpPr>
      <xdr:spPr>
        <a:xfrm>
          <a:off x="13131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14</xdr:row>
      <xdr:rowOff>724</xdr:rowOff>
    </xdr:from>
    <xdr:to>
      <xdr:col>21</xdr:col>
      <xdr:colOff>50800</xdr:colOff>
      <xdr:row>14</xdr:row>
      <xdr:rowOff>102324</xdr:rowOff>
    </xdr:to>
    <xdr:sp macro="" textlink="">
      <xdr:nvSpPr>
        <xdr:cNvPr id="461" name="円/楕円 460"/>
        <xdr:cNvSpPr/>
      </xdr:nvSpPr>
      <xdr:spPr>
        <a:xfrm>
          <a:off x="14351000" y="240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112501</xdr:rowOff>
    </xdr:from>
    <xdr:ext cx="762000" cy="259045"/>
    <xdr:sp macro="" textlink="">
      <xdr:nvSpPr>
        <xdr:cNvPr id="462" name="テキスト ボックス 461"/>
        <xdr:cNvSpPr txBox="1"/>
      </xdr:nvSpPr>
      <xdr:spPr>
        <a:xfrm>
          <a:off x="14020800" y="216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33299</xdr:rowOff>
    </xdr:from>
    <xdr:to>
      <xdr:col>19</xdr:col>
      <xdr:colOff>533400</xdr:colOff>
      <xdr:row>14</xdr:row>
      <xdr:rowOff>134899</xdr:rowOff>
    </xdr:to>
    <xdr:sp macro="" textlink="">
      <xdr:nvSpPr>
        <xdr:cNvPr id="463" name="円/楕円 462"/>
        <xdr:cNvSpPr/>
      </xdr:nvSpPr>
      <xdr:spPr>
        <a:xfrm>
          <a:off x="13462000" y="24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145076</xdr:rowOff>
    </xdr:from>
    <xdr:ext cx="762000" cy="259045"/>
    <xdr:sp macro="" textlink="">
      <xdr:nvSpPr>
        <xdr:cNvPr id="464" name="テキスト ボックス 463"/>
        <xdr:cNvSpPr txBox="1"/>
      </xdr:nvSpPr>
      <xdr:spPr>
        <a:xfrm>
          <a:off x="13131800" y="220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43,247
43,069
49.94
25,502,607
24,383,210
990,126
11,206,893
20,295,767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人件費は前年度比較して</a:t>
          </a:r>
          <a:r>
            <a:rPr kumimoji="1" lang="en-US" altLang="ja-JP" sz="1300">
              <a:latin typeface="ＭＳ Ｐゴシック"/>
            </a:rPr>
            <a:t>0.6</a:t>
          </a:r>
          <a:r>
            <a:rPr kumimoji="1" lang="ja-JP" altLang="en-US" sz="1300">
              <a:latin typeface="ＭＳ Ｐゴシック"/>
            </a:rPr>
            <a:t>ポイント減少している。主な要因としては、退職職員と新採用職員との差額によるものである。類似団体と比較しても低い水準であるが、今後も行財政改革等の取組を通じて人件費の抑制に努めていく。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127000</xdr:rowOff>
    </xdr:from>
    <xdr:to>
      <xdr:col>7</xdr:col>
      <xdr:colOff>15875</xdr:colOff>
      <xdr:row>35</xdr:row>
      <xdr:rowOff>1270</xdr:rowOff>
    </xdr:to>
    <xdr:cxnSp macro="">
      <xdr:nvCxnSpPr>
        <xdr:cNvPr id="66" name="直線コネクタ 65"/>
        <xdr:cNvCxnSpPr/>
      </xdr:nvCxnSpPr>
      <xdr:spPr>
        <a:xfrm flipV="1">
          <a:off x="3987800" y="5956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1270</xdr:rowOff>
    </xdr:from>
    <xdr:to>
      <xdr:col>5</xdr:col>
      <xdr:colOff>549275</xdr:colOff>
      <xdr:row>35</xdr:row>
      <xdr:rowOff>130810</xdr:rowOff>
    </xdr:to>
    <xdr:cxnSp macro="">
      <xdr:nvCxnSpPr>
        <xdr:cNvPr id="69" name="直線コネクタ 68"/>
        <xdr:cNvCxnSpPr/>
      </xdr:nvCxnSpPr>
      <xdr:spPr>
        <a:xfrm flipV="1">
          <a:off x="3098800" y="60020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130810</xdr:rowOff>
    </xdr:from>
    <xdr:to>
      <xdr:col>4</xdr:col>
      <xdr:colOff>346075</xdr:colOff>
      <xdr:row>36</xdr:row>
      <xdr:rowOff>27940</xdr:rowOff>
    </xdr:to>
    <xdr:cxnSp macro="">
      <xdr:nvCxnSpPr>
        <xdr:cNvPr id="72" name="直線コネクタ 71"/>
        <xdr:cNvCxnSpPr/>
      </xdr:nvCxnSpPr>
      <xdr:spPr>
        <a:xfrm flipV="1">
          <a:off x="2209800" y="6131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27940</xdr:rowOff>
    </xdr:from>
    <xdr:to>
      <xdr:col>3</xdr:col>
      <xdr:colOff>142875</xdr:colOff>
      <xdr:row>36</xdr:row>
      <xdr:rowOff>66040</xdr:rowOff>
    </xdr:to>
    <xdr:cxnSp macro="">
      <xdr:nvCxnSpPr>
        <xdr:cNvPr id="75" name="直線コネクタ 74"/>
        <xdr:cNvCxnSpPr/>
      </xdr:nvCxnSpPr>
      <xdr:spPr>
        <a:xfrm flipV="1">
          <a:off x="1320800" y="6200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76200</xdr:rowOff>
    </xdr:from>
    <xdr:to>
      <xdr:col>7</xdr:col>
      <xdr:colOff>66675</xdr:colOff>
      <xdr:row>35</xdr:row>
      <xdr:rowOff>6350</xdr:rowOff>
    </xdr:to>
    <xdr:sp macro="" textlink="">
      <xdr:nvSpPr>
        <xdr:cNvPr id="85" name="円/楕円 84"/>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92727</xdr:rowOff>
    </xdr:from>
    <xdr:ext cx="762000" cy="259045"/>
    <xdr:sp macro="" textlink="">
      <xdr:nvSpPr>
        <xdr:cNvPr id="86"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121920</xdr:rowOff>
    </xdr:from>
    <xdr:to>
      <xdr:col>5</xdr:col>
      <xdr:colOff>600075</xdr:colOff>
      <xdr:row>35</xdr:row>
      <xdr:rowOff>52070</xdr:rowOff>
    </xdr:to>
    <xdr:sp macro="" textlink="">
      <xdr:nvSpPr>
        <xdr:cNvPr id="87" name="円/楕円 86"/>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62247</xdr:rowOff>
    </xdr:from>
    <xdr:ext cx="736600" cy="259045"/>
    <xdr:sp macro="" textlink="">
      <xdr:nvSpPr>
        <xdr:cNvPr id="88" name="テキスト ボックス 87"/>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80010</xdr:rowOff>
    </xdr:from>
    <xdr:to>
      <xdr:col>4</xdr:col>
      <xdr:colOff>396875</xdr:colOff>
      <xdr:row>36</xdr:row>
      <xdr:rowOff>10160</xdr:rowOff>
    </xdr:to>
    <xdr:sp macro="" textlink="">
      <xdr:nvSpPr>
        <xdr:cNvPr id="89" name="円/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148590</xdr:rowOff>
    </xdr:from>
    <xdr:to>
      <xdr:col>3</xdr:col>
      <xdr:colOff>193675</xdr:colOff>
      <xdr:row>36</xdr:row>
      <xdr:rowOff>78740</xdr:rowOff>
    </xdr:to>
    <xdr:sp macro="" textlink="">
      <xdr:nvSpPr>
        <xdr:cNvPr id="91" name="円/楕円 90"/>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88917</xdr:rowOff>
    </xdr:from>
    <xdr:ext cx="762000" cy="259045"/>
    <xdr:sp macro="" textlink="">
      <xdr:nvSpPr>
        <xdr:cNvPr id="92" name="テキスト ボックス 91"/>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xdr:rowOff>
    </xdr:from>
    <xdr:to>
      <xdr:col>1</xdr:col>
      <xdr:colOff>676275</xdr:colOff>
      <xdr:row>36</xdr:row>
      <xdr:rowOff>116840</xdr:rowOff>
    </xdr:to>
    <xdr:sp macro="" textlink="">
      <xdr:nvSpPr>
        <xdr:cNvPr id="93" name="円/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物件費については、前年度と比較して</a:t>
          </a:r>
          <a:r>
            <a:rPr kumimoji="1" lang="en-US" altLang="ja-JP" sz="1300">
              <a:latin typeface="ＭＳ Ｐゴシック"/>
            </a:rPr>
            <a:t>0.3</a:t>
          </a:r>
          <a:r>
            <a:rPr kumimoji="1" lang="ja-JP" altLang="en-US" sz="1300">
              <a:latin typeface="ＭＳ Ｐゴシック"/>
            </a:rPr>
            <a:t>ポイント減少している。主な要因は、文化センター機能強化事業の備品購入費の減少等がある。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53521</xdr:rowOff>
    </xdr:from>
    <xdr:to>
      <xdr:col>24</xdr:col>
      <xdr:colOff>31750</xdr:colOff>
      <xdr:row>15</xdr:row>
      <xdr:rowOff>86179</xdr:rowOff>
    </xdr:to>
    <xdr:cxnSp macro="">
      <xdr:nvCxnSpPr>
        <xdr:cNvPr id="129" name="直線コネクタ 128"/>
        <xdr:cNvCxnSpPr/>
      </xdr:nvCxnSpPr>
      <xdr:spPr>
        <a:xfrm flipV="1">
          <a:off x="15671800" y="26252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86179</xdr:rowOff>
    </xdr:from>
    <xdr:to>
      <xdr:col>22</xdr:col>
      <xdr:colOff>565150</xdr:colOff>
      <xdr:row>15</xdr:row>
      <xdr:rowOff>151493</xdr:rowOff>
    </xdr:to>
    <xdr:cxnSp macro="">
      <xdr:nvCxnSpPr>
        <xdr:cNvPr id="132" name="直線コネクタ 131"/>
        <xdr:cNvCxnSpPr/>
      </xdr:nvCxnSpPr>
      <xdr:spPr>
        <a:xfrm flipV="1">
          <a:off x="14782800" y="2657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15</xdr:row>
      <xdr:rowOff>151493</xdr:rowOff>
    </xdr:to>
    <xdr:cxnSp macro="">
      <xdr:nvCxnSpPr>
        <xdr:cNvPr id="135" name="直線コネクタ 134"/>
        <xdr:cNvCxnSpPr/>
      </xdr:nvCxnSpPr>
      <xdr:spPr>
        <a:xfrm>
          <a:off x="13893800" y="2679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116114</xdr:rowOff>
    </xdr:from>
    <xdr:to>
      <xdr:col>20</xdr:col>
      <xdr:colOff>158750</xdr:colOff>
      <xdr:row>15</xdr:row>
      <xdr:rowOff>107950</xdr:rowOff>
    </xdr:to>
    <xdr:cxnSp macro="">
      <xdr:nvCxnSpPr>
        <xdr:cNvPr id="138" name="直線コネクタ 137"/>
        <xdr:cNvCxnSpPr/>
      </xdr:nvCxnSpPr>
      <xdr:spPr>
        <a:xfrm>
          <a:off x="13004800" y="25164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2721</xdr:rowOff>
    </xdr:from>
    <xdr:to>
      <xdr:col>24</xdr:col>
      <xdr:colOff>82550</xdr:colOff>
      <xdr:row>15</xdr:row>
      <xdr:rowOff>104321</xdr:rowOff>
    </xdr:to>
    <xdr:sp macro="" textlink="">
      <xdr:nvSpPr>
        <xdr:cNvPr id="148" name="円/楕円 147"/>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19248</xdr:rowOff>
    </xdr:from>
    <xdr:ext cx="762000" cy="259045"/>
    <xdr:sp macro="" textlink="">
      <xdr:nvSpPr>
        <xdr:cNvPr id="149"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35379</xdr:rowOff>
    </xdr:from>
    <xdr:to>
      <xdr:col>22</xdr:col>
      <xdr:colOff>615950</xdr:colOff>
      <xdr:row>15</xdr:row>
      <xdr:rowOff>136979</xdr:rowOff>
    </xdr:to>
    <xdr:sp macro="" textlink="">
      <xdr:nvSpPr>
        <xdr:cNvPr id="150" name="円/楕円 149"/>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51" name="テキスト ボックス 150"/>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100693</xdr:rowOff>
    </xdr:from>
    <xdr:to>
      <xdr:col>21</xdr:col>
      <xdr:colOff>412750</xdr:colOff>
      <xdr:row>16</xdr:row>
      <xdr:rowOff>30843</xdr:rowOff>
    </xdr:to>
    <xdr:sp macro="" textlink="">
      <xdr:nvSpPr>
        <xdr:cNvPr id="152" name="円/楕円 151"/>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41020</xdr:rowOff>
    </xdr:from>
    <xdr:ext cx="762000" cy="259045"/>
    <xdr:sp macro="" textlink="">
      <xdr:nvSpPr>
        <xdr:cNvPr id="153" name="テキスト ボックス 152"/>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4" name="円/楕円 153"/>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55" name="テキスト ボックス 154"/>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65314</xdr:rowOff>
    </xdr:from>
    <xdr:to>
      <xdr:col>19</xdr:col>
      <xdr:colOff>6350</xdr:colOff>
      <xdr:row>14</xdr:row>
      <xdr:rowOff>166914</xdr:rowOff>
    </xdr:to>
    <xdr:sp macro="" textlink="">
      <xdr:nvSpPr>
        <xdr:cNvPr id="156" name="円/楕円 155"/>
        <xdr:cNvSpPr/>
      </xdr:nvSpPr>
      <xdr:spPr>
        <a:xfrm>
          <a:off x="12954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5641</xdr:rowOff>
    </xdr:from>
    <xdr:ext cx="762000" cy="259045"/>
    <xdr:sp macro="" textlink="">
      <xdr:nvSpPr>
        <xdr:cNvPr id="157" name="テキスト ボックス 156"/>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が前年度と比較して上昇している要因は、児童福祉費と衛生費を中心に扶助費全体の増加のよるものである。類似団体と比較して大きく上回っている状況であるため、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146050</xdr:rowOff>
    </xdr:from>
    <xdr:to>
      <xdr:col>7</xdr:col>
      <xdr:colOff>15875</xdr:colOff>
      <xdr:row>58</xdr:row>
      <xdr:rowOff>61685</xdr:rowOff>
    </xdr:to>
    <xdr:cxnSp macro="">
      <xdr:nvCxnSpPr>
        <xdr:cNvPr id="192" name="直線コネクタ 191"/>
        <xdr:cNvCxnSpPr/>
      </xdr:nvCxnSpPr>
      <xdr:spPr>
        <a:xfrm>
          <a:off x="3987800" y="99187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57</xdr:row>
      <xdr:rowOff>146050</xdr:rowOff>
    </xdr:to>
    <xdr:cxnSp macro="">
      <xdr:nvCxnSpPr>
        <xdr:cNvPr id="195" name="直線コネクタ 194"/>
        <xdr:cNvCxnSpPr/>
      </xdr:nvCxnSpPr>
      <xdr:spPr>
        <a:xfrm>
          <a:off x="3098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4535</xdr:rowOff>
    </xdr:from>
    <xdr:to>
      <xdr:col>4</xdr:col>
      <xdr:colOff>346075</xdr:colOff>
      <xdr:row>57</xdr:row>
      <xdr:rowOff>69850</xdr:rowOff>
    </xdr:to>
    <xdr:cxnSp macro="">
      <xdr:nvCxnSpPr>
        <xdr:cNvPr id="198" name="直線コネクタ 197"/>
        <xdr:cNvCxnSpPr/>
      </xdr:nvCxnSpPr>
      <xdr:spPr>
        <a:xfrm>
          <a:off x="2209800" y="9777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4535</xdr:rowOff>
    </xdr:from>
    <xdr:to>
      <xdr:col>3</xdr:col>
      <xdr:colOff>142875</xdr:colOff>
      <xdr:row>57</xdr:row>
      <xdr:rowOff>15422</xdr:rowOff>
    </xdr:to>
    <xdr:cxnSp macro="">
      <xdr:nvCxnSpPr>
        <xdr:cNvPr id="201" name="直線コネクタ 200"/>
        <xdr:cNvCxnSpPr/>
      </xdr:nvCxnSpPr>
      <xdr:spPr>
        <a:xfrm flipV="1">
          <a:off x="1320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10885</xdr:rowOff>
    </xdr:from>
    <xdr:to>
      <xdr:col>7</xdr:col>
      <xdr:colOff>66675</xdr:colOff>
      <xdr:row>58</xdr:row>
      <xdr:rowOff>112485</xdr:rowOff>
    </xdr:to>
    <xdr:sp macro="" textlink="">
      <xdr:nvSpPr>
        <xdr:cNvPr id="211" name="円/楕円 210"/>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154412</xdr:rowOff>
    </xdr:from>
    <xdr:ext cx="762000" cy="259045"/>
    <xdr:sp macro="" textlink="">
      <xdr:nvSpPr>
        <xdr:cNvPr id="212" name="扶助費該当値テキスト"/>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95250</xdr:rowOff>
    </xdr:from>
    <xdr:to>
      <xdr:col>5</xdr:col>
      <xdr:colOff>600075</xdr:colOff>
      <xdr:row>58</xdr:row>
      <xdr:rowOff>25400</xdr:rowOff>
    </xdr:to>
    <xdr:sp macro="" textlink="">
      <xdr:nvSpPr>
        <xdr:cNvPr id="213" name="円/楕円 212"/>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10177</xdr:rowOff>
    </xdr:from>
    <xdr:ext cx="736600" cy="259045"/>
    <xdr:sp macro="" textlink="">
      <xdr:nvSpPr>
        <xdr:cNvPr id="214" name="テキスト ボックス 213"/>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15" name="円/楕円 214"/>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16" name="テキスト ボックス 215"/>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125185</xdr:rowOff>
    </xdr:from>
    <xdr:to>
      <xdr:col>3</xdr:col>
      <xdr:colOff>193675</xdr:colOff>
      <xdr:row>57</xdr:row>
      <xdr:rowOff>55335</xdr:rowOff>
    </xdr:to>
    <xdr:sp macro="" textlink="">
      <xdr:nvSpPr>
        <xdr:cNvPr id="217" name="円/楕円 216"/>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40112</xdr:rowOff>
    </xdr:from>
    <xdr:ext cx="762000" cy="259045"/>
    <xdr:sp macro="" textlink="">
      <xdr:nvSpPr>
        <xdr:cNvPr id="218" name="テキスト ボックス 217"/>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136072</xdr:rowOff>
    </xdr:from>
    <xdr:to>
      <xdr:col>1</xdr:col>
      <xdr:colOff>676275</xdr:colOff>
      <xdr:row>57</xdr:row>
      <xdr:rowOff>66222</xdr:rowOff>
    </xdr:to>
    <xdr:sp macro="" textlink="">
      <xdr:nvSpPr>
        <xdr:cNvPr id="219" name="円/楕円 218"/>
        <xdr:cNvSpPr/>
      </xdr:nvSpPr>
      <xdr:spPr>
        <a:xfrm>
          <a:off x="1270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50999</xdr:rowOff>
    </xdr:from>
    <xdr:ext cx="762000" cy="259045"/>
    <xdr:sp macro="" textlink="">
      <xdr:nvSpPr>
        <xdr:cNvPr id="220" name="テキスト ボックス 219"/>
        <xdr:cNvSpPr txBox="1"/>
      </xdr:nvSpPr>
      <xdr:spPr>
        <a:xfrm>
          <a:off x="939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や県平均と比べると上回っているのは、国民健康保険事業特別会計の赤字補てん分や、下水道事業特別会計等への基準外繰出金の増加が主な要因である。今後、下水道事業については、経費を節減等を行い、国民健康保険事業会計においては、国民健康保険税額の適正化を図ることにより普通会計へ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165100</xdr:rowOff>
    </xdr:from>
    <xdr:to>
      <xdr:col>24</xdr:col>
      <xdr:colOff>31750</xdr:colOff>
      <xdr:row>54</xdr:row>
      <xdr:rowOff>165100</xdr:rowOff>
    </xdr:to>
    <xdr:cxnSp macro="">
      <xdr:nvCxnSpPr>
        <xdr:cNvPr id="253" name="直線コネクタ 252"/>
        <xdr:cNvCxnSpPr/>
      </xdr:nvCxnSpPr>
      <xdr:spPr>
        <a:xfrm>
          <a:off x="15671800" y="942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157480</xdr:rowOff>
    </xdr:from>
    <xdr:to>
      <xdr:col>22</xdr:col>
      <xdr:colOff>565150</xdr:colOff>
      <xdr:row>54</xdr:row>
      <xdr:rowOff>165100</xdr:rowOff>
    </xdr:to>
    <xdr:cxnSp macro="">
      <xdr:nvCxnSpPr>
        <xdr:cNvPr id="256" name="直線コネクタ 255"/>
        <xdr:cNvCxnSpPr/>
      </xdr:nvCxnSpPr>
      <xdr:spPr>
        <a:xfrm>
          <a:off x="14782800" y="941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115570</xdr:rowOff>
    </xdr:from>
    <xdr:to>
      <xdr:col>21</xdr:col>
      <xdr:colOff>361950</xdr:colOff>
      <xdr:row>54</xdr:row>
      <xdr:rowOff>157480</xdr:rowOff>
    </xdr:to>
    <xdr:cxnSp macro="">
      <xdr:nvCxnSpPr>
        <xdr:cNvPr id="259" name="直線コネクタ 258"/>
        <xdr:cNvCxnSpPr/>
      </xdr:nvCxnSpPr>
      <xdr:spPr>
        <a:xfrm>
          <a:off x="13893800" y="92024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115570</xdr:rowOff>
    </xdr:from>
    <xdr:to>
      <xdr:col>20</xdr:col>
      <xdr:colOff>158750</xdr:colOff>
      <xdr:row>54</xdr:row>
      <xdr:rowOff>96520</xdr:rowOff>
    </xdr:to>
    <xdr:cxnSp macro="">
      <xdr:nvCxnSpPr>
        <xdr:cNvPr id="262" name="直線コネクタ 261"/>
        <xdr:cNvCxnSpPr/>
      </xdr:nvCxnSpPr>
      <xdr:spPr>
        <a:xfrm flipV="1">
          <a:off x="13004800" y="92024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114300</xdr:rowOff>
    </xdr:from>
    <xdr:to>
      <xdr:col>24</xdr:col>
      <xdr:colOff>82550</xdr:colOff>
      <xdr:row>55</xdr:row>
      <xdr:rowOff>44450</xdr:rowOff>
    </xdr:to>
    <xdr:sp macro="" textlink="">
      <xdr:nvSpPr>
        <xdr:cNvPr id="272" name="円/楕円 271"/>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130827</xdr:rowOff>
    </xdr:from>
    <xdr:ext cx="762000" cy="259045"/>
    <xdr:sp macro="" textlink="">
      <xdr:nvSpPr>
        <xdr:cNvPr id="273" name="その他該当値テキスト"/>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114300</xdr:rowOff>
    </xdr:from>
    <xdr:to>
      <xdr:col>22</xdr:col>
      <xdr:colOff>615950</xdr:colOff>
      <xdr:row>55</xdr:row>
      <xdr:rowOff>44450</xdr:rowOff>
    </xdr:to>
    <xdr:sp macro="" textlink="">
      <xdr:nvSpPr>
        <xdr:cNvPr id="274" name="円/楕円 273"/>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75" name="テキスト ボックス 274"/>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106680</xdr:rowOff>
    </xdr:from>
    <xdr:to>
      <xdr:col>21</xdr:col>
      <xdr:colOff>412750</xdr:colOff>
      <xdr:row>55</xdr:row>
      <xdr:rowOff>36830</xdr:rowOff>
    </xdr:to>
    <xdr:sp macro="" textlink="">
      <xdr:nvSpPr>
        <xdr:cNvPr id="276" name="円/楕円 275"/>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47007</xdr:rowOff>
    </xdr:from>
    <xdr:ext cx="762000" cy="259045"/>
    <xdr:sp macro="" textlink="">
      <xdr:nvSpPr>
        <xdr:cNvPr id="277" name="テキスト ボックス 276"/>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64770</xdr:rowOff>
    </xdr:from>
    <xdr:to>
      <xdr:col>20</xdr:col>
      <xdr:colOff>209550</xdr:colOff>
      <xdr:row>53</xdr:row>
      <xdr:rowOff>166370</xdr:rowOff>
    </xdr:to>
    <xdr:sp macro="" textlink="">
      <xdr:nvSpPr>
        <xdr:cNvPr id="278" name="円/楕円 277"/>
        <xdr:cNvSpPr/>
      </xdr:nvSpPr>
      <xdr:spPr>
        <a:xfrm>
          <a:off x="13843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5097</xdr:rowOff>
    </xdr:from>
    <xdr:ext cx="762000" cy="259045"/>
    <xdr:sp macro="" textlink="">
      <xdr:nvSpPr>
        <xdr:cNvPr id="279" name="テキスト ボックス 278"/>
        <xdr:cNvSpPr txBox="1"/>
      </xdr:nvSpPr>
      <xdr:spPr>
        <a:xfrm>
          <a:off x="13512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45720</xdr:rowOff>
    </xdr:from>
    <xdr:to>
      <xdr:col>19</xdr:col>
      <xdr:colOff>6350</xdr:colOff>
      <xdr:row>54</xdr:row>
      <xdr:rowOff>147320</xdr:rowOff>
    </xdr:to>
    <xdr:sp macro="" textlink="">
      <xdr:nvSpPr>
        <xdr:cNvPr id="280" name="円/楕円 279"/>
        <xdr:cNvSpPr/>
      </xdr:nvSpPr>
      <xdr:spPr>
        <a:xfrm>
          <a:off x="12954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157497</xdr:rowOff>
    </xdr:from>
    <xdr:ext cx="762000" cy="259045"/>
    <xdr:sp macro="" textlink="">
      <xdr:nvSpPr>
        <xdr:cNvPr id="281" name="テキスト ボックス 280"/>
        <xdr:cNvSpPr txBox="1"/>
      </xdr:nvSpPr>
      <xdr:spPr>
        <a:xfrm>
          <a:off x="12623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補助費等については、前年度と比較して</a:t>
          </a:r>
          <a:r>
            <a:rPr kumimoji="1" lang="en-US" altLang="ja-JP" sz="1300">
              <a:latin typeface="ＭＳ Ｐゴシック"/>
            </a:rPr>
            <a:t>0.2</a:t>
          </a:r>
          <a:r>
            <a:rPr kumimoji="1" lang="ja-JP" altLang="en-US" sz="1300">
              <a:latin typeface="ＭＳ Ｐゴシック"/>
            </a:rPr>
            <a:t>ポイント上昇している。主な要因としては、南部広域行政組合への負担金と、農業施設補助金が増加したためである。類似団体を比べて下回っている状況であるが、負担金や補助金について精査し、抑制に努め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143002</xdr:rowOff>
    </xdr:from>
    <xdr:to>
      <xdr:col>24</xdr:col>
      <xdr:colOff>31750</xdr:colOff>
      <xdr:row>35</xdr:row>
      <xdr:rowOff>152146</xdr:rowOff>
    </xdr:to>
    <xdr:cxnSp macro="">
      <xdr:nvCxnSpPr>
        <xdr:cNvPr id="311" name="直線コネクタ 310"/>
        <xdr:cNvCxnSpPr/>
      </xdr:nvCxnSpPr>
      <xdr:spPr>
        <a:xfrm>
          <a:off x="15671800" y="61437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143002</xdr:rowOff>
    </xdr:from>
    <xdr:to>
      <xdr:col>22</xdr:col>
      <xdr:colOff>565150</xdr:colOff>
      <xdr:row>35</xdr:row>
      <xdr:rowOff>165862</xdr:rowOff>
    </xdr:to>
    <xdr:cxnSp macro="">
      <xdr:nvCxnSpPr>
        <xdr:cNvPr id="314" name="直線コネクタ 313"/>
        <xdr:cNvCxnSpPr/>
      </xdr:nvCxnSpPr>
      <xdr:spPr>
        <a:xfrm flipV="1">
          <a:off x="14782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165862</xdr:rowOff>
    </xdr:from>
    <xdr:to>
      <xdr:col>21</xdr:col>
      <xdr:colOff>361950</xdr:colOff>
      <xdr:row>36</xdr:row>
      <xdr:rowOff>3556</xdr:rowOff>
    </xdr:to>
    <xdr:cxnSp macro="">
      <xdr:nvCxnSpPr>
        <xdr:cNvPr id="317" name="直線コネクタ 316"/>
        <xdr:cNvCxnSpPr/>
      </xdr:nvCxnSpPr>
      <xdr:spPr>
        <a:xfrm flipV="1">
          <a:off x="13893800" y="6166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36</xdr:row>
      <xdr:rowOff>3556</xdr:rowOff>
    </xdr:to>
    <xdr:cxnSp macro="">
      <xdr:nvCxnSpPr>
        <xdr:cNvPr id="320" name="直線コネクタ 319"/>
        <xdr:cNvCxnSpPr/>
      </xdr:nvCxnSpPr>
      <xdr:spPr>
        <a:xfrm>
          <a:off x="13004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30" name="円/楕円 329"/>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117873</xdr:rowOff>
    </xdr:from>
    <xdr:ext cx="762000" cy="259045"/>
    <xdr:sp macro="" textlink="">
      <xdr:nvSpPr>
        <xdr:cNvPr id="331"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92202</xdr:rowOff>
    </xdr:from>
    <xdr:to>
      <xdr:col>22</xdr:col>
      <xdr:colOff>615950</xdr:colOff>
      <xdr:row>36</xdr:row>
      <xdr:rowOff>22352</xdr:rowOff>
    </xdr:to>
    <xdr:sp macro="" textlink="">
      <xdr:nvSpPr>
        <xdr:cNvPr id="332" name="円/楕円 331"/>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32529</xdr:rowOff>
    </xdr:from>
    <xdr:ext cx="736600" cy="259045"/>
    <xdr:sp macro="" textlink="">
      <xdr:nvSpPr>
        <xdr:cNvPr id="333" name="テキスト ボックス 332"/>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115062</xdr:rowOff>
    </xdr:from>
    <xdr:to>
      <xdr:col>21</xdr:col>
      <xdr:colOff>412750</xdr:colOff>
      <xdr:row>36</xdr:row>
      <xdr:rowOff>45212</xdr:rowOff>
    </xdr:to>
    <xdr:sp macro="" textlink="">
      <xdr:nvSpPr>
        <xdr:cNvPr id="334" name="円/楕円 333"/>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55389</xdr:rowOff>
    </xdr:from>
    <xdr:ext cx="762000" cy="259045"/>
    <xdr:sp macro="" textlink="">
      <xdr:nvSpPr>
        <xdr:cNvPr id="335" name="テキスト ボックス 334"/>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124206</xdr:rowOff>
    </xdr:from>
    <xdr:to>
      <xdr:col>20</xdr:col>
      <xdr:colOff>209550</xdr:colOff>
      <xdr:row>36</xdr:row>
      <xdr:rowOff>54356</xdr:rowOff>
    </xdr:to>
    <xdr:sp macro="" textlink="">
      <xdr:nvSpPr>
        <xdr:cNvPr id="336" name="円/楕円 335"/>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64533</xdr:rowOff>
    </xdr:from>
    <xdr:ext cx="762000" cy="259045"/>
    <xdr:sp macro="" textlink="">
      <xdr:nvSpPr>
        <xdr:cNvPr id="337" name="テキスト ボックス 336"/>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38" name="円/楕円 337"/>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39" name="テキスト ボックス 338"/>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元利償還金が減少したこと</a:t>
          </a:r>
          <a:r>
            <a:rPr kumimoji="1" lang="ja-JP" altLang="en-US" sz="1300">
              <a:solidFill>
                <a:schemeClr val="dk1"/>
              </a:solidFill>
              <a:effectLst/>
              <a:latin typeface="+mn-lt"/>
              <a:ea typeface="+mn-ea"/>
              <a:cs typeface="+mn-cs"/>
            </a:rPr>
            <a:t>により、</a:t>
          </a:r>
          <a:r>
            <a:rPr kumimoji="1" lang="ja-JP" altLang="en-US" sz="1300">
              <a:latin typeface="ＭＳ Ｐゴシック"/>
            </a:rPr>
            <a:t>前年度と比較して</a:t>
          </a:r>
          <a:r>
            <a:rPr kumimoji="1" lang="en-US" altLang="ja-JP" sz="1300">
              <a:latin typeface="ＭＳ Ｐゴシック"/>
            </a:rPr>
            <a:t>0.7</a:t>
          </a:r>
          <a:r>
            <a:rPr kumimoji="1" lang="ja-JP" altLang="en-US" sz="1300">
              <a:latin typeface="ＭＳ Ｐゴシック"/>
            </a:rPr>
            <a:t>ポイント減少している。引き続き、将来負担を軽減するため、任意の繰り上げ償還等による取り組みを実施していきたい。</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168910</xdr:rowOff>
    </xdr:from>
    <xdr:to>
      <xdr:col>7</xdr:col>
      <xdr:colOff>15875</xdr:colOff>
      <xdr:row>75</xdr:row>
      <xdr:rowOff>10795</xdr:rowOff>
    </xdr:to>
    <xdr:cxnSp macro="">
      <xdr:nvCxnSpPr>
        <xdr:cNvPr id="371" name="直線コネクタ 370"/>
        <xdr:cNvCxnSpPr/>
      </xdr:nvCxnSpPr>
      <xdr:spPr>
        <a:xfrm flipV="1">
          <a:off x="3987800" y="1285621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161290</xdr:rowOff>
    </xdr:from>
    <xdr:to>
      <xdr:col>5</xdr:col>
      <xdr:colOff>549275</xdr:colOff>
      <xdr:row>75</xdr:row>
      <xdr:rowOff>10795</xdr:rowOff>
    </xdr:to>
    <xdr:cxnSp macro="">
      <xdr:nvCxnSpPr>
        <xdr:cNvPr id="374" name="直線コネクタ 373"/>
        <xdr:cNvCxnSpPr/>
      </xdr:nvCxnSpPr>
      <xdr:spPr>
        <a:xfrm>
          <a:off x="3098800" y="128485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128905</xdr:rowOff>
    </xdr:from>
    <xdr:to>
      <xdr:col>4</xdr:col>
      <xdr:colOff>346075</xdr:colOff>
      <xdr:row>74</xdr:row>
      <xdr:rowOff>161290</xdr:rowOff>
    </xdr:to>
    <xdr:cxnSp macro="">
      <xdr:nvCxnSpPr>
        <xdr:cNvPr id="377" name="直線コネクタ 376"/>
        <xdr:cNvCxnSpPr/>
      </xdr:nvCxnSpPr>
      <xdr:spPr>
        <a:xfrm>
          <a:off x="2209800" y="128162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125095</xdr:rowOff>
    </xdr:from>
    <xdr:to>
      <xdr:col>3</xdr:col>
      <xdr:colOff>142875</xdr:colOff>
      <xdr:row>74</xdr:row>
      <xdr:rowOff>128905</xdr:rowOff>
    </xdr:to>
    <xdr:cxnSp macro="">
      <xdr:nvCxnSpPr>
        <xdr:cNvPr id="380" name="直線コネクタ 379"/>
        <xdr:cNvCxnSpPr/>
      </xdr:nvCxnSpPr>
      <xdr:spPr>
        <a:xfrm>
          <a:off x="1320800" y="128123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118110</xdr:rowOff>
    </xdr:from>
    <xdr:to>
      <xdr:col>7</xdr:col>
      <xdr:colOff>66675</xdr:colOff>
      <xdr:row>75</xdr:row>
      <xdr:rowOff>48260</xdr:rowOff>
    </xdr:to>
    <xdr:sp macro="" textlink="">
      <xdr:nvSpPr>
        <xdr:cNvPr id="390" name="円/楕円 389"/>
        <xdr:cNvSpPr/>
      </xdr:nvSpPr>
      <xdr:spPr>
        <a:xfrm>
          <a:off x="47752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134637</xdr:rowOff>
    </xdr:from>
    <xdr:ext cx="762000" cy="259045"/>
    <xdr:sp macro="" textlink="">
      <xdr:nvSpPr>
        <xdr:cNvPr id="391" name="公債費該当値テキスト"/>
        <xdr:cNvSpPr txBox="1"/>
      </xdr:nvSpPr>
      <xdr:spPr>
        <a:xfrm>
          <a:off x="49149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131445</xdr:rowOff>
    </xdr:from>
    <xdr:to>
      <xdr:col>5</xdr:col>
      <xdr:colOff>600075</xdr:colOff>
      <xdr:row>75</xdr:row>
      <xdr:rowOff>61595</xdr:rowOff>
    </xdr:to>
    <xdr:sp macro="" textlink="">
      <xdr:nvSpPr>
        <xdr:cNvPr id="392" name="円/楕円 391"/>
        <xdr:cNvSpPr/>
      </xdr:nvSpPr>
      <xdr:spPr>
        <a:xfrm>
          <a:off x="3937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71772</xdr:rowOff>
    </xdr:from>
    <xdr:ext cx="736600" cy="259045"/>
    <xdr:sp macro="" textlink="">
      <xdr:nvSpPr>
        <xdr:cNvPr id="393" name="テキスト ボックス 392"/>
        <xdr:cNvSpPr txBox="1"/>
      </xdr:nvSpPr>
      <xdr:spPr>
        <a:xfrm>
          <a:off x="3606800" y="12587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110490</xdr:rowOff>
    </xdr:from>
    <xdr:to>
      <xdr:col>4</xdr:col>
      <xdr:colOff>396875</xdr:colOff>
      <xdr:row>75</xdr:row>
      <xdr:rowOff>40640</xdr:rowOff>
    </xdr:to>
    <xdr:sp macro="" textlink="">
      <xdr:nvSpPr>
        <xdr:cNvPr id="394" name="円/楕円 393"/>
        <xdr:cNvSpPr/>
      </xdr:nvSpPr>
      <xdr:spPr>
        <a:xfrm>
          <a:off x="3048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50817</xdr:rowOff>
    </xdr:from>
    <xdr:ext cx="762000" cy="259045"/>
    <xdr:sp macro="" textlink="">
      <xdr:nvSpPr>
        <xdr:cNvPr id="395" name="テキスト ボックス 394"/>
        <xdr:cNvSpPr txBox="1"/>
      </xdr:nvSpPr>
      <xdr:spPr>
        <a:xfrm>
          <a:off x="2717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78105</xdr:rowOff>
    </xdr:from>
    <xdr:to>
      <xdr:col>3</xdr:col>
      <xdr:colOff>193675</xdr:colOff>
      <xdr:row>75</xdr:row>
      <xdr:rowOff>8255</xdr:rowOff>
    </xdr:to>
    <xdr:sp macro="" textlink="">
      <xdr:nvSpPr>
        <xdr:cNvPr id="396" name="円/楕円 395"/>
        <xdr:cNvSpPr/>
      </xdr:nvSpPr>
      <xdr:spPr>
        <a:xfrm>
          <a:off x="2159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18432</xdr:rowOff>
    </xdr:from>
    <xdr:ext cx="762000" cy="259045"/>
    <xdr:sp macro="" textlink="">
      <xdr:nvSpPr>
        <xdr:cNvPr id="397" name="テキスト ボックス 396"/>
        <xdr:cNvSpPr txBox="1"/>
      </xdr:nvSpPr>
      <xdr:spPr>
        <a:xfrm>
          <a:off x="1828800" y="1253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74295</xdr:rowOff>
    </xdr:from>
    <xdr:to>
      <xdr:col>1</xdr:col>
      <xdr:colOff>676275</xdr:colOff>
      <xdr:row>75</xdr:row>
      <xdr:rowOff>4445</xdr:rowOff>
    </xdr:to>
    <xdr:sp macro="" textlink="">
      <xdr:nvSpPr>
        <xdr:cNvPr id="398" name="円/楕円 397"/>
        <xdr:cNvSpPr/>
      </xdr:nvSpPr>
      <xdr:spPr>
        <a:xfrm>
          <a:off x="1270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14622</xdr:rowOff>
    </xdr:from>
    <xdr:ext cx="762000" cy="259045"/>
    <xdr:sp macro="" textlink="">
      <xdr:nvSpPr>
        <xdr:cNvPr id="399" name="テキスト ボックス 398"/>
        <xdr:cNvSpPr txBox="1"/>
      </xdr:nvSpPr>
      <xdr:spPr>
        <a:xfrm>
          <a:off x="939800" y="1253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公債費以外の経常収支比率については、類似団体平均、</a:t>
          </a:r>
          <a:r>
            <a:rPr kumimoji="1" lang="ja-JP" altLang="en-US" sz="1300">
              <a:solidFill>
                <a:schemeClr val="dk1"/>
              </a:solidFill>
              <a:effectLst/>
              <a:latin typeface="+mn-lt"/>
              <a:ea typeface="+mn-ea"/>
              <a:cs typeface="+mn-cs"/>
            </a:rPr>
            <a:t>全国平均及び</a:t>
          </a:r>
          <a:r>
            <a:rPr kumimoji="1" lang="ja-JP" altLang="ja-JP" sz="1300">
              <a:solidFill>
                <a:schemeClr val="dk1"/>
              </a:solidFill>
              <a:effectLst/>
              <a:latin typeface="+mn-lt"/>
              <a:ea typeface="+mn-ea"/>
              <a:cs typeface="+mn-cs"/>
            </a:rPr>
            <a:t>沖縄県平均を下回っており、財政の硬直化率については</a:t>
          </a:r>
          <a:r>
            <a:rPr kumimoji="1" lang="ja-JP" altLang="en-US" sz="1300">
              <a:solidFill>
                <a:schemeClr val="dk1"/>
              </a:solidFill>
              <a:effectLst/>
              <a:latin typeface="+mn-lt"/>
              <a:ea typeface="+mn-ea"/>
              <a:cs typeface="+mn-cs"/>
            </a:rPr>
            <a:t>比較的</a:t>
          </a:r>
          <a:r>
            <a:rPr kumimoji="1" lang="ja-JP" altLang="ja-JP" sz="1300">
              <a:solidFill>
                <a:schemeClr val="dk1"/>
              </a:solidFill>
              <a:effectLst/>
              <a:latin typeface="+mn-lt"/>
              <a:ea typeface="+mn-ea"/>
              <a:cs typeface="+mn-cs"/>
            </a:rPr>
            <a:t>良い結果となっている。しかし、今後の財政状況を勘案すると予断できない状況にある</a:t>
          </a:r>
          <a:r>
            <a:rPr kumimoji="1" lang="ja-JP" altLang="en-US" sz="1300">
              <a:solidFill>
                <a:schemeClr val="dk1"/>
              </a:solidFill>
              <a:effectLst/>
              <a:latin typeface="+mn-lt"/>
              <a:ea typeface="+mn-ea"/>
              <a:cs typeface="+mn-cs"/>
            </a:rPr>
            <a:t>ため、今後も行財政改革を推進し、健全な行財政運営に努めていく。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46989</xdr:rowOff>
    </xdr:from>
    <xdr:to>
      <xdr:col>24</xdr:col>
      <xdr:colOff>31750</xdr:colOff>
      <xdr:row>76</xdr:row>
      <xdr:rowOff>50800</xdr:rowOff>
    </xdr:to>
    <xdr:cxnSp macro="">
      <xdr:nvCxnSpPr>
        <xdr:cNvPr id="432" name="直線コネクタ 431"/>
        <xdr:cNvCxnSpPr/>
      </xdr:nvCxnSpPr>
      <xdr:spPr>
        <a:xfrm>
          <a:off x="15671800" y="130771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46989</xdr:rowOff>
    </xdr:from>
    <xdr:to>
      <xdr:col>22</xdr:col>
      <xdr:colOff>565150</xdr:colOff>
      <xdr:row>76</xdr:row>
      <xdr:rowOff>123189</xdr:rowOff>
    </xdr:to>
    <xdr:cxnSp macro="">
      <xdr:nvCxnSpPr>
        <xdr:cNvPr id="435" name="直線コネクタ 434"/>
        <xdr:cNvCxnSpPr/>
      </xdr:nvCxnSpPr>
      <xdr:spPr>
        <a:xfrm flipV="1">
          <a:off x="14782800" y="130771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20320</xdr:rowOff>
    </xdr:from>
    <xdr:to>
      <xdr:col>21</xdr:col>
      <xdr:colOff>361950</xdr:colOff>
      <xdr:row>76</xdr:row>
      <xdr:rowOff>123189</xdr:rowOff>
    </xdr:to>
    <xdr:cxnSp macro="">
      <xdr:nvCxnSpPr>
        <xdr:cNvPr id="438" name="直線コネクタ 437"/>
        <xdr:cNvCxnSpPr/>
      </xdr:nvCxnSpPr>
      <xdr:spPr>
        <a:xfrm>
          <a:off x="13893800" y="130505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20320</xdr:rowOff>
    </xdr:from>
    <xdr:to>
      <xdr:col>20</xdr:col>
      <xdr:colOff>158750</xdr:colOff>
      <xdr:row>76</xdr:row>
      <xdr:rowOff>46989</xdr:rowOff>
    </xdr:to>
    <xdr:cxnSp macro="">
      <xdr:nvCxnSpPr>
        <xdr:cNvPr id="441" name="直線コネクタ 440"/>
        <xdr:cNvCxnSpPr/>
      </xdr:nvCxnSpPr>
      <xdr:spPr>
        <a:xfrm flipV="1">
          <a:off x="13004800" y="130505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51" name="円/楕円 450"/>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16527</xdr:rowOff>
    </xdr:from>
    <xdr:ext cx="762000" cy="259045"/>
    <xdr:sp macro="" textlink="">
      <xdr:nvSpPr>
        <xdr:cNvPr id="452" name="公債費以外該当値テキスト"/>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167639</xdr:rowOff>
    </xdr:from>
    <xdr:to>
      <xdr:col>22</xdr:col>
      <xdr:colOff>615950</xdr:colOff>
      <xdr:row>76</xdr:row>
      <xdr:rowOff>97789</xdr:rowOff>
    </xdr:to>
    <xdr:sp macro="" textlink="">
      <xdr:nvSpPr>
        <xdr:cNvPr id="453" name="円/楕円 452"/>
        <xdr:cNvSpPr/>
      </xdr:nvSpPr>
      <xdr:spPr>
        <a:xfrm>
          <a:off x="15621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107967</xdr:rowOff>
    </xdr:from>
    <xdr:ext cx="736600" cy="259045"/>
    <xdr:sp macro="" textlink="">
      <xdr:nvSpPr>
        <xdr:cNvPr id="454" name="テキスト ボックス 453"/>
        <xdr:cNvSpPr txBox="1"/>
      </xdr:nvSpPr>
      <xdr:spPr>
        <a:xfrm>
          <a:off x="15290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72389</xdr:rowOff>
    </xdr:from>
    <xdr:to>
      <xdr:col>21</xdr:col>
      <xdr:colOff>412750</xdr:colOff>
      <xdr:row>77</xdr:row>
      <xdr:rowOff>2539</xdr:rowOff>
    </xdr:to>
    <xdr:sp macro="" textlink="">
      <xdr:nvSpPr>
        <xdr:cNvPr id="455" name="円/楕円 454"/>
        <xdr:cNvSpPr/>
      </xdr:nvSpPr>
      <xdr:spPr>
        <a:xfrm>
          <a:off x="14732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12717</xdr:rowOff>
    </xdr:from>
    <xdr:ext cx="762000" cy="259045"/>
    <xdr:sp macro="" textlink="">
      <xdr:nvSpPr>
        <xdr:cNvPr id="456" name="テキスト ボックス 455"/>
        <xdr:cNvSpPr txBox="1"/>
      </xdr:nvSpPr>
      <xdr:spPr>
        <a:xfrm>
          <a:off x="14401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140970</xdr:rowOff>
    </xdr:from>
    <xdr:to>
      <xdr:col>20</xdr:col>
      <xdr:colOff>209550</xdr:colOff>
      <xdr:row>76</xdr:row>
      <xdr:rowOff>71120</xdr:rowOff>
    </xdr:to>
    <xdr:sp macro="" textlink="">
      <xdr:nvSpPr>
        <xdr:cNvPr id="457" name="円/楕円 456"/>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81297</xdr:rowOff>
    </xdr:from>
    <xdr:ext cx="762000" cy="259045"/>
    <xdr:sp macro="" textlink="">
      <xdr:nvSpPr>
        <xdr:cNvPr id="458" name="テキスト ボックス 457"/>
        <xdr:cNvSpPr txBox="1"/>
      </xdr:nvSpPr>
      <xdr:spPr>
        <a:xfrm>
          <a:off x="13512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167639</xdr:rowOff>
    </xdr:from>
    <xdr:to>
      <xdr:col>19</xdr:col>
      <xdr:colOff>6350</xdr:colOff>
      <xdr:row>76</xdr:row>
      <xdr:rowOff>97789</xdr:rowOff>
    </xdr:to>
    <xdr:sp macro="" textlink="">
      <xdr:nvSpPr>
        <xdr:cNvPr id="459" name="円/楕円 458"/>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107967</xdr:rowOff>
    </xdr:from>
    <xdr:ext cx="762000" cy="259045"/>
    <xdr:sp macro="" textlink="">
      <xdr:nvSpPr>
        <xdr:cNvPr id="460" name="テキスト ボックス 459"/>
        <xdr:cNvSpPr txBox="1"/>
      </xdr:nvSpPr>
      <xdr:spPr>
        <a:xfrm>
          <a:off x="12623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沖縄県南城市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32258</xdr:rowOff>
    </xdr:from>
    <xdr:to>
      <xdr:col>4</xdr:col>
      <xdr:colOff>1117600</xdr:colOff>
      <xdr:row>19</xdr:row>
      <xdr:rowOff>49860</xdr:rowOff>
    </xdr:to>
    <xdr:cxnSp macro="">
      <xdr:nvCxnSpPr>
        <xdr:cNvPr id="50" name="直線コネクタ 49"/>
        <xdr:cNvCxnSpPr/>
      </xdr:nvCxnSpPr>
      <xdr:spPr bwMode="auto">
        <a:xfrm>
          <a:off x="5003800" y="3337433"/>
          <a:ext cx="6477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170688</xdr:rowOff>
    </xdr:from>
    <xdr:to>
      <xdr:col>4</xdr:col>
      <xdr:colOff>469900</xdr:colOff>
      <xdr:row>19</xdr:row>
      <xdr:rowOff>32258</xdr:rowOff>
    </xdr:to>
    <xdr:cxnSp macro="">
      <xdr:nvCxnSpPr>
        <xdr:cNvPr id="53" name="直線コネクタ 52"/>
        <xdr:cNvCxnSpPr/>
      </xdr:nvCxnSpPr>
      <xdr:spPr bwMode="auto">
        <a:xfrm>
          <a:off x="4305300" y="3304413"/>
          <a:ext cx="698500" cy="33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157353</xdr:rowOff>
    </xdr:from>
    <xdr:to>
      <xdr:col>3</xdr:col>
      <xdr:colOff>904875</xdr:colOff>
      <xdr:row>18</xdr:row>
      <xdr:rowOff>170688</xdr:rowOff>
    </xdr:to>
    <xdr:cxnSp macro="">
      <xdr:nvCxnSpPr>
        <xdr:cNvPr id="56" name="直線コネクタ 55"/>
        <xdr:cNvCxnSpPr/>
      </xdr:nvCxnSpPr>
      <xdr:spPr bwMode="auto">
        <a:xfrm>
          <a:off x="3606800" y="3291078"/>
          <a:ext cx="698500" cy="13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137363</xdr:rowOff>
    </xdr:from>
    <xdr:to>
      <xdr:col>3</xdr:col>
      <xdr:colOff>206375</xdr:colOff>
      <xdr:row>18</xdr:row>
      <xdr:rowOff>157353</xdr:rowOff>
    </xdr:to>
    <xdr:cxnSp macro="">
      <xdr:nvCxnSpPr>
        <xdr:cNvPr id="59" name="直線コネクタ 58"/>
        <xdr:cNvCxnSpPr/>
      </xdr:nvCxnSpPr>
      <xdr:spPr bwMode="auto">
        <a:xfrm>
          <a:off x="2908300" y="3271088"/>
          <a:ext cx="698500" cy="19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170510</xdr:rowOff>
    </xdr:from>
    <xdr:to>
      <xdr:col>5</xdr:col>
      <xdr:colOff>34925</xdr:colOff>
      <xdr:row>19</xdr:row>
      <xdr:rowOff>100660</xdr:rowOff>
    </xdr:to>
    <xdr:sp macro="" textlink="">
      <xdr:nvSpPr>
        <xdr:cNvPr id="69" name="円/楕円 68"/>
        <xdr:cNvSpPr/>
      </xdr:nvSpPr>
      <xdr:spPr bwMode="auto">
        <a:xfrm>
          <a:off x="5600700" y="3304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142587</xdr:rowOff>
    </xdr:from>
    <xdr:ext cx="762000" cy="259045"/>
    <xdr:sp macro="" textlink="">
      <xdr:nvSpPr>
        <xdr:cNvPr id="70" name="人口1人当たり決算額の推移該当値テキスト130"/>
        <xdr:cNvSpPr txBox="1"/>
      </xdr:nvSpPr>
      <xdr:spPr>
        <a:xfrm>
          <a:off x="5740400" y="327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75,824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152908</xdr:rowOff>
    </xdr:from>
    <xdr:to>
      <xdr:col>4</xdr:col>
      <xdr:colOff>520700</xdr:colOff>
      <xdr:row>19</xdr:row>
      <xdr:rowOff>83058</xdr:rowOff>
    </xdr:to>
    <xdr:sp macro="" textlink="">
      <xdr:nvSpPr>
        <xdr:cNvPr id="71" name="円/楕円 70"/>
        <xdr:cNvSpPr/>
      </xdr:nvSpPr>
      <xdr:spPr bwMode="auto">
        <a:xfrm>
          <a:off x="4953000" y="328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67835</xdr:rowOff>
    </xdr:from>
    <xdr:ext cx="736600" cy="259045"/>
    <xdr:sp macro="" textlink="">
      <xdr:nvSpPr>
        <xdr:cNvPr id="72" name="テキスト ボックス 71"/>
        <xdr:cNvSpPr txBox="1"/>
      </xdr:nvSpPr>
      <xdr:spPr>
        <a:xfrm>
          <a:off x="4622800" y="3373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77,210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119888</xdr:rowOff>
    </xdr:from>
    <xdr:to>
      <xdr:col>3</xdr:col>
      <xdr:colOff>955675</xdr:colOff>
      <xdr:row>19</xdr:row>
      <xdr:rowOff>50038</xdr:rowOff>
    </xdr:to>
    <xdr:sp macro="" textlink="">
      <xdr:nvSpPr>
        <xdr:cNvPr id="73" name="円/楕円 72"/>
        <xdr:cNvSpPr/>
      </xdr:nvSpPr>
      <xdr:spPr bwMode="auto">
        <a:xfrm>
          <a:off x="4254500" y="3253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34815</xdr:rowOff>
    </xdr:from>
    <xdr:ext cx="762000" cy="259045"/>
    <xdr:sp macro="" textlink="">
      <xdr:nvSpPr>
        <xdr:cNvPr id="74" name="テキスト ボックス 73"/>
        <xdr:cNvSpPr txBox="1"/>
      </xdr:nvSpPr>
      <xdr:spPr>
        <a:xfrm>
          <a:off x="3924300" y="333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79,810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106553</xdr:rowOff>
    </xdr:from>
    <xdr:to>
      <xdr:col>3</xdr:col>
      <xdr:colOff>257175</xdr:colOff>
      <xdr:row>19</xdr:row>
      <xdr:rowOff>36703</xdr:rowOff>
    </xdr:to>
    <xdr:sp macro="" textlink="">
      <xdr:nvSpPr>
        <xdr:cNvPr id="75" name="円/楕円 74"/>
        <xdr:cNvSpPr/>
      </xdr:nvSpPr>
      <xdr:spPr bwMode="auto">
        <a:xfrm>
          <a:off x="3556000" y="3240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21480</xdr:rowOff>
    </xdr:from>
    <xdr:ext cx="762000" cy="259045"/>
    <xdr:sp macro="" textlink="">
      <xdr:nvSpPr>
        <xdr:cNvPr id="76" name="テキスト ボックス 75"/>
        <xdr:cNvSpPr txBox="1"/>
      </xdr:nvSpPr>
      <xdr:spPr>
        <a:xfrm>
          <a:off x="3225800" y="332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80,860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86563</xdr:rowOff>
    </xdr:from>
    <xdr:to>
      <xdr:col>2</xdr:col>
      <xdr:colOff>692150</xdr:colOff>
      <xdr:row>19</xdr:row>
      <xdr:rowOff>16713</xdr:rowOff>
    </xdr:to>
    <xdr:sp macro="" textlink="">
      <xdr:nvSpPr>
        <xdr:cNvPr id="77" name="円/楕円 76"/>
        <xdr:cNvSpPr/>
      </xdr:nvSpPr>
      <xdr:spPr bwMode="auto">
        <a:xfrm>
          <a:off x="2857500" y="3220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1490</xdr:rowOff>
    </xdr:from>
    <xdr:ext cx="762000" cy="259045"/>
    <xdr:sp macro="" textlink="">
      <xdr:nvSpPr>
        <xdr:cNvPr id="78" name="テキスト ボックス 77"/>
        <xdr:cNvSpPr txBox="1"/>
      </xdr:nvSpPr>
      <xdr:spPr>
        <a:xfrm>
          <a:off x="2527300" y="330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31697</xdr:rowOff>
    </xdr:from>
    <xdr:to>
      <xdr:col>4</xdr:col>
      <xdr:colOff>1117600</xdr:colOff>
      <xdr:row>38</xdr:row>
      <xdr:rowOff>32021</xdr:rowOff>
    </xdr:to>
    <xdr:cxnSp macro="">
      <xdr:nvCxnSpPr>
        <xdr:cNvPr id="112" name="直線コネクタ 111"/>
        <xdr:cNvCxnSpPr/>
      </xdr:nvCxnSpPr>
      <xdr:spPr bwMode="auto">
        <a:xfrm flipV="1">
          <a:off x="5003800" y="7499297"/>
          <a:ext cx="647700" cy="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32021</xdr:rowOff>
    </xdr:from>
    <xdr:to>
      <xdr:col>4</xdr:col>
      <xdr:colOff>469900</xdr:colOff>
      <xdr:row>38</xdr:row>
      <xdr:rowOff>34265</xdr:rowOff>
    </xdr:to>
    <xdr:cxnSp macro="">
      <xdr:nvCxnSpPr>
        <xdr:cNvPr id="115" name="直線コネクタ 114"/>
        <xdr:cNvCxnSpPr/>
      </xdr:nvCxnSpPr>
      <xdr:spPr bwMode="auto">
        <a:xfrm flipV="1">
          <a:off x="4305300" y="7499621"/>
          <a:ext cx="698500" cy="2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32500</xdr:rowOff>
    </xdr:from>
    <xdr:to>
      <xdr:col>3</xdr:col>
      <xdr:colOff>904875</xdr:colOff>
      <xdr:row>38</xdr:row>
      <xdr:rowOff>34265</xdr:rowOff>
    </xdr:to>
    <xdr:cxnSp macro="">
      <xdr:nvCxnSpPr>
        <xdr:cNvPr id="118" name="直線コネクタ 117"/>
        <xdr:cNvCxnSpPr/>
      </xdr:nvCxnSpPr>
      <xdr:spPr bwMode="auto">
        <a:xfrm>
          <a:off x="3606800" y="7500100"/>
          <a:ext cx="698500" cy="1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32500</xdr:rowOff>
    </xdr:from>
    <xdr:to>
      <xdr:col>3</xdr:col>
      <xdr:colOff>206375</xdr:colOff>
      <xdr:row>38</xdr:row>
      <xdr:rowOff>53631</xdr:rowOff>
    </xdr:to>
    <xdr:cxnSp macro="">
      <xdr:nvCxnSpPr>
        <xdr:cNvPr id="121" name="直線コネクタ 120"/>
        <xdr:cNvCxnSpPr/>
      </xdr:nvCxnSpPr>
      <xdr:spPr bwMode="auto">
        <a:xfrm flipV="1">
          <a:off x="2908300" y="7500100"/>
          <a:ext cx="698500" cy="21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323797</xdr:rowOff>
    </xdr:from>
    <xdr:to>
      <xdr:col>5</xdr:col>
      <xdr:colOff>34925</xdr:colOff>
      <xdr:row>38</xdr:row>
      <xdr:rowOff>82497</xdr:rowOff>
    </xdr:to>
    <xdr:sp macro="" textlink="">
      <xdr:nvSpPr>
        <xdr:cNvPr id="131" name="円/楕円 130"/>
        <xdr:cNvSpPr/>
      </xdr:nvSpPr>
      <xdr:spPr bwMode="auto">
        <a:xfrm>
          <a:off x="5600700" y="7448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15,014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324121</xdr:rowOff>
    </xdr:from>
    <xdr:to>
      <xdr:col>4</xdr:col>
      <xdr:colOff>520700</xdr:colOff>
      <xdr:row>38</xdr:row>
      <xdr:rowOff>82821</xdr:rowOff>
    </xdr:to>
    <xdr:sp macro="" textlink="">
      <xdr:nvSpPr>
        <xdr:cNvPr id="133" name="円/楕円 132"/>
        <xdr:cNvSpPr/>
      </xdr:nvSpPr>
      <xdr:spPr bwMode="auto">
        <a:xfrm>
          <a:off x="4953000" y="7448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67598</xdr:rowOff>
    </xdr:from>
    <xdr:ext cx="736600" cy="259045"/>
    <xdr:sp macro="" textlink="">
      <xdr:nvSpPr>
        <xdr:cNvPr id="134" name="テキスト ボックス 133"/>
        <xdr:cNvSpPr txBox="1"/>
      </xdr:nvSpPr>
      <xdr:spPr>
        <a:xfrm>
          <a:off x="4622800" y="753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14,929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326365</xdr:rowOff>
    </xdr:from>
    <xdr:to>
      <xdr:col>3</xdr:col>
      <xdr:colOff>955675</xdr:colOff>
      <xdr:row>38</xdr:row>
      <xdr:rowOff>85065</xdr:rowOff>
    </xdr:to>
    <xdr:sp macro="" textlink="">
      <xdr:nvSpPr>
        <xdr:cNvPr id="135" name="円/楕円 134"/>
        <xdr:cNvSpPr/>
      </xdr:nvSpPr>
      <xdr:spPr bwMode="auto">
        <a:xfrm>
          <a:off x="4254500" y="7451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69842</xdr:rowOff>
    </xdr:from>
    <xdr:ext cx="762000" cy="259045"/>
    <xdr:sp macro="" textlink="">
      <xdr:nvSpPr>
        <xdr:cNvPr id="136" name="テキスト ボックス 135"/>
        <xdr:cNvSpPr txBox="1"/>
      </xdr:nvSpPr>
      <xdr:spPr>
        <a:xfrm>
          <a:off x="3924300" y="753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14,340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324600</xdr:rowOff>
    </xdr:from>
    <xdr:to>
      <xdr:col>3</xdr:col>
      <xdr:colOff>257175</xdr:colOff>
      <xdr:row>38</xdr:row>
      <xdr:rowOff>83300</xdr:rowOff>
    </xdr:to>
    <xdr:sp macro="" textlink="">
      <xdr:nvSpPr>
        <xdr:cNvPr id="137" name="円/楕円 136"/>
        <xdr:cNvSpPr/>
      </xdr:nvSpPr>
      <xdr:spPr bwMode="auto">
        <a:xfrm>
          <a:off x="3556000" y="744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68077</xdr:rowOff>
    </xdr:from>
    <xdr:ext cx="762000" cy="259045"/>
    <xdr:sp macro="" textlink="">
      <xdr:nvSpPr>
        <xdr:cNvPr id="138" name="テキスト ボックス 137"/>
        <xdr:cNvSpPr txBox="1"/>
      </xdr:nvSpPr>
      <xdr:spPr>
        <a:xfrm>
          <a:off x="3225800" y="7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14,803</a:t>
          </a:r>
          <a:endParaRPr kumimoji="1" lang="ja-JP" altLang="en-US" sz="1000" b="1">
            <a:solidFill>
              <a:srgbClr val="FF0000"/>
            </a:solidFill>
            <a:latin typeface="ＭＳ Ｐゴシック"/>
          </a:endParaRPr>
        </a:p>
      </xdr:txBody>
    </xdr:sp>
    <xdr:clientData/>
  </xdr:oneCellAnchor>
  <xdr:twoCellAnchor>
    <xdr:from>
      <xdr:col>2</xdr:col>
      <xdr:colOff>590550</xdr:colOff>
      <xdr:row>38</xdr:row>
      <xdr:rowOff>2831</xdr:rowOff>
    </xdr:from>
    <xdr:to>
      <xdr:col>2</xdr:col>
      <xdr:colOff>692150</xdr:colOff>
      <xdr:row>38</xdr:row>
      <xdr:rowOff>104431</xdr:rowOff>
    </xdr:to>
    <xdr:sp macro="" textlink="">
      <xdr:nvSpPr>
        <xdr:cNvPr id="139" name="円/楕円 138"/>
        <xdr:cNvSpPr/>
      </xdr:nvSpPr>
      <xdr:spPr bwMode="auto">
        <a:xfrm>
          <a:off x="2857500" y="7470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89208</xdr:rowOff>
    </xdr:from>
    <xdr:ext cx="762000" cy="259045"/>
    <xdr:sp macro="" textlink="">
      <xdr:nvSpPr>
        <xdr:cNvPr id="140" name="テキスト ボックス 139"/>
        <xdr:cNvSpPr txBox="1"/>
      </xdr:nvSpPr>
      <xdr:spPr>
        <a:xfrm>
          <a:off x="2527300" y="755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43,247
43,069
49.94
25,502,607
24,383,210
990,126
11,206,893
20,295,767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53327</xdr:rowOff>
    </xdr:from>
    <xdr:to>
      <xdr:col>6</xdr:col>
      <xdr:colOff>511175</xdr:colOff>
      <xdr:row>37</xdr:row>
      <xdr:rowOff>69774</xdr:rowOff>
    </xdr:to>
    <xdr:cxnSp macro="">
      <xdr:nvCxnSpPr>
        <xdr:cNvPr id="61" name="直線コネクタ 60"/>
        <xdr:cNvCxnSpPr/>
      </xdr:nvCxnSpPr>
      <xdr:spPr>
        <a:xfrm>
          <a:off x="3797300" y="6396977"/>
          <a:ext cx="8382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1968</xdr:rowOff>
    </xdr:from>
    <xdr:to>
      <xdr:col>5</xdr:col>
      <xdr:colOff>358775</xdr:colOff>
      <xdr:row>37</xdr:row>
      <xdr:rowOff>53327</xdr:rowOff>
    </xdr:to>
    <xdr:cxnSp macro="">
      <xdr:nvCxnSpPr>
        <xdr:cNvPr id="64" name="直線コネクタ 63"/>
        <xdr:cNvCxnSpPr/>
      </xdr:nvCxnSpPr>
      <xdr:spPr>
        <a:xfrm>
          <a:off x="2908300" y="6345618"/>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138874</xdr:rowOff>
    </xdr:from>
    <xdr:to>
      <xdr:col>4</xdr:col>
      <xdr:colOff>155575</xdr:colOff>
      <xdr:row>37</xdr:row>
      <xdr:rowOff>1968</xdr:rowOff>
    </xdr:to>
    <xdr:cxnSp macro="">
      <xdr:nvCxnSpPr>
        <xdr:cNvPr id="67" name="直線コネクタ 66"/>
        <xdr:cNvCxnSpPr/>
      </xdr:nvCxnSpPr>
      <xdr:spPr>
        <a:xfrm>
          <a:off x="2019300" y="6311074"/>
          <a:ext cx="889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108628</xdr:rowOff>
    </xdr:from>
    <xdr:ext cx="534377" cy="259045"/>
    <xdr:sp macro="" textlink="">
      <xdr:nvSpPr>
        <xdr:cNvPr id="69" name="テキスト ボックス 68"/>
        <xdr:cNvSpPr txBox="1"/>
      </xdr:nvSpPr>
      <xdr:spPr>
        <a:xfrm>
          <a:off x="2641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94310</xdr:rowOff>
    </xdr:from>
    <xdr:to>
      <xdr:col>2</xdr:col>
      <xdr:colOff>638175</xdr:colOff>
      <xdr:row>36</xdr:row>
      <xdr:rowOff>138874</xdr:rowOff>
    </xdr:to>
    <xdr:cxnSp macro="">
      <xdr:nvCxnSpPr>
        <xdr:cNvPr id="70" name="直線コネクタ 69"/>
        <xdr:cNvCxnSpPr/>
      </xdr:nvCxnSpPr>
      <xdr:spPr>
        <a:xfrm>
          <a:off x="1130300" y="6266510"/>
          <a:ext cx="889000" cy="4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18974</xdr:rowOff>
    </xdr:from>
    <xdr:to>
      <xdr:col>6</xdr:col>
      <xdr:colOff>561975</xdr:colOff>
      <xdr:row>37</xdr:row>
      <xdr:rowOff>120574</xdr:rowOff>
    </xdr:to>
    <xdr:sp macro="" textlink="">
      <xdr:nvSpPr>
        <xdr:cNvPr id="80" name="円/楕円 79"/>
        <xdr:cNvSpPr/>
      </xdr:nvSpPr>
      <xdr:spPr>
        <a:xfrm>
          <a:off x="4584700" y="63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168851</xdr:rowOff>
    </xdr:from>
    <xdr:ext cx="534377" cy="259045"/>
    <xdr:sp macro="" textlink="">
      <xdr:nvSpPr>
        <xdr:cNvPr id="81" name="人件費該当値テキスト"/>
        <xdr:cNvSpPr txBox="1"/>
      </xdr:nvSpPr>
      <xdr:spPr>
        <a:xfrm>
          <a:off x="4686300" y="63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55,006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2527</xdr:rowOff>
    </xdr:from>
    <xdr:to>
      <xdr:col>5</xdr:col>
      <xdr:colOff>409575</xdr:colOff>
      <xdr:row>37</xdr:row>
      <xdr:rowOff>104127</xdr:rowOff>
    </xdr:to>
    <xdr:sp macro="" textlink="">
      <xdr:nvSpPr>
        <xdr:cNvPr id="82" name="円/楕円 81"/>
        <xdr:cNvSpPr/>
      </xdr:nvSpPr>
      <xdr:spPr>
        <a:xfrm>
          <a:off x="3746500" y="634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95254</xdr:rowOff>
    </xdr:from>
    <xdr:ext cx="534377" cy="259045"/>
    <xdr:sp macro="" textlink="">
      <xdr:nvSpPr>
        <xdr:cNvPr id="83" name="テキスト ボックス 82"/>
        <xdr:cNvSpPr txBox="1"/>
      </xdr:nvSpPr>
      <xdr:spPr>
        <a:xfrm>
          <a:off x="3530111" y="643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56,301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122618</xdr:rowOff>
    </xdr:from>
    <xdr:to>
      <xdr:col>4</xdr:col>
      <xdr:colOff>206375</xdr:colOff>
      <xdr:row>37</xdr:row>
      <xdr:rowOff>52768</xdr:rowOff>
    </xdr:to>
    <xdr:sp macro="" textlink="">
      <xdr:nvSpPr>
        <xdr:cNvPr id="84" name="円/楕円 83"/>
        <xdr:cNvSpPr/>
      </xdr:nvSpPr>
      <xdr:spPr>
        <a:xfrm>
          <a:off x="2857500" y="62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43895</xdr:rowOff>
    </xdr:from>
    <xdr:ext cx="534377" cy="259045"/>
    <xdr:sp macro="" textlink="">
      <xdr:nvSpPr>
        <xdr:cNvPr id="85" name="テキスト ボックス 84"/>
        <xdr:cNvSpPr txBox="1"/>
      </xdr:nvSpPr>
      <xdr:spPr>
        <a:xfrm>
          <a:off x="2641111" y="638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60,345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88074</xdr:rowOff>
    </xdr:from>
    <xdr:to>
      <xdr:col>3</xdr:col>
      <xdr:colOff>3175</xdr:colOff>
      <xdr:row>37</xdr:row>
      <xdr:rowOff>18224</xdr:rowOff>
    </xdr:to>
    <xdr:sp macro="" textlink="">
      <xdr:nvSpPr>
        <xdr:cNvPr id="86" name="円/楕円 85"/>
        <xdr:cNvSpPr/>
      </xdr:nvSpPr>
      <xdr:spPr>
        <a:xfrm>
          <a:off x="1968500" y="62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9351</xdr:rowOff>
    </xdr:from>
    <xdr:ext cx="534377" cy="259045"/>
    <xdr:sp macro="" textlink="">
      <xdr:nvSpPr>
        <xdr:cNvPr id="87" name="テキスト ボックス 86"/>
        <xdr:cNvSpPr txBox="1"/>
      </xdr:nvSpPr>
      <xdr:spPr>
        <a:xfrm>
          <a:off x="1752111" y="635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43510</xdr:rowOff>
    </xdr:from>
    <xdr:to>
      <xdr:col>1</xdr:col>
      <xdr:colOff>485775</xdr:colOff>
      <xdr:row>36</xdr:row>
      <xdr:rowOff>145110</xdr:rowOff>
    </xdr:to>
    <xdr:sp macro="" textlink="">
      <xdr:nvSpPr>
        <xdr:cNvPr id="88" name="円/楕円 87"/>
        <xdr:cNvSpPr/>
      </xdr:nvSpPr>
      <xdr:spPr>
        <a:xfrm>
          <a:off x="1079500" y="62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136237</xdr:rowOff>
    </xdr:from>
    <xdr:ext cx="534377" cy="259045"/>
    <xdr:sp macro="" textlink="">
      <xdr:nvSpPr>
        <xdr:cNvPr id="89" name="テキスト ボックス 88"/>
        <xdr:cNvSpPr txBox="1"/>
      </xdr:nvSpPr>
      <xdr:spPr>
        <a:xfrm>
          <a:off x="863111" y="630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965</xdr:rowOff>
    </xdr:from>
    <xdr:to>
      <xdr:col>6</xdr:col>
      <xdr:colOff>511175</xdr:colOff>
      <xdr:row>56</xdr:row>
      <xdr:rowOff>89954</xdr:rowOff>
    </xdr:to>
    <xdr:cxnSp macro="">
      <xdr:nvCxnSpPr>
        <xdr:cNvPr id="119" name="直線コネクタ 118"/>
        <xdr:cNvCxnSpPr/>
      </xdr:nvCxnSpPr>
      <xdr:spPr>
        <a:xfrm flipV="1">
          <a:off x="3797300" y="9602165"/>
          <a:ext cx="838200" cy="8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87261</xdr:rowOff>
    </xdr:from>
    <xdr:to>
      <xdr:col>5</xdr:col>
      <xdr:colOff>358775</xdr:colOff>
      <xdr:row>56</xdr:row>
      <xdr:rowOff>89954</xdr:rowOff>
    </xdr:to>
    <xdr:cxnSp macro="">
      <xdr:nvCxnSpPr>
        <xdr:cNvPr id="122" name="直線コネクタ 121"/>
        <xdr:cNvCxnSpPr/>
      </xdr:nvCxnSpPr>
      <xdr:spPr>
        <a:xfrm>
          <a:off x="2908300" y="9688461"/>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87261</xdr:rowOff>
    </xdr:from>
    <xdr:to>
      <xdr:col>4</xdr:col>
      <xdr:colOff>155575</xdr:colOff>
      <xdr:row>56</xdr:row>
      <xdr:rowOff>151816</xdr:rowOff>
    </xdr:to>
    <xdr:cxnSp macro="">
      <xdr:nvCxnSpPr>
        <xdr:cNvPr id="125" name="直線コネクタ 124"/>
        <xdr:cNvCxnSpPr/>
      </xdr:nvCxnSpPr>
      <xdr:spPr>
        <a:xfrm flipV="1">
          <a:off x="2019300" y="9688461"/>
          <a:ext cx="889000" cy="6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151816</xdr:rowOff>
    </xdr:from>
    <xdr:to>
      <xdr:col>2</xdr:col>
      <xdr:colOff>638175</xdr:colOff>
      <xdr:row>57</xdr:row>
      <xdr:rowOff>71590</xdr:rowOff>
    </xdr:to>
    <xdr:cxnSp macro="">
      <xdr:nvCxnSpPr>
        <xdr:cNvPr id="128" name="直線コネクタ 127"/>
        <xdr:cNvCxnSpPr/>
      </xdr:nvCxnSpPr>
      <xdr:spPr>
        <a:xfrm flipV="1">
          <a:off x="1130300" y="9753016"/>
          <a:ext cx="889000" cy="9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121615</xdr:rowOff>
    </xdr:from>
    <xdr:to>
      <xdr:col>6</xdr:col>
      <xdr:colOff>561975</xdr:colOff>
      <xdr:row>56</xdr:row>
      <xdr:rowOff>51765</xdr:rowOff>
    </xdr:to>
    <xdr:sp macro="" textlink="">
      <xdr:nvSpPr>
        <xdr:cNvPr id="138" name="円/楕円 137"/>
        <xdr:cNvSpPr/>
      </xdr:nvSpPr>
      <xdr:spPr>
        <a:xfrm>
          <a:off x="4584700" y="95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100042</xdr:rowOff>
    </xdr:from>
    <xdr:ext cx="534377" cy="259045"/>
    <xdr:sp macro="" textlink="">
      <xdr:nvSpPr>
        <xdr:cNvPr id="139" name="物件費該当値テキスト"/>
        <xdr:cNvSpPr txBox="1"/>
      </xdr:nvSpPr>
      <xdr:spPr>
        <a:xfrm>
          <a:off x="4686300" y="952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73,924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39154</xdr:rowOff>
    </xdr:from>
    <xdr:to>
      <xdr:col>5</xdr:col>
      <xdr:colOff>409575</xdr:colOff>
      <xdr:row>56</xdr:row>
      <xdr:rowOff>140754</xdr:rowOff>
    </xdr:to>
    <xdr:sp macro="" textlink="">
      <xdr:nvSpPr>
        <xdr:cNvPr id="140" name="円/楕円 139"/>
        <xdr:cNvSpPr/>
      </xdr:nvSpPr>
      <xdr:spPr>
        <a:xfrm>
          <a:off x="3746500" y="964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131881</xdr:rowOff>
    </xdr:from>
    <xdr:ext cx="534377" cy="259045"/>
    <xdr:sp macro="" textlink="">
      <xdr:nvSpPr>
        <xdr:cNvPr id="141" name="テキスト ボックス 140"/>
        <xdr:cNvSpPr txBox="1"/>
      </xdr:nvSpPr>
      <xdr:spPr>
        <a:xfrm>
          <a:off x="3530111" y="97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66,917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36461</xdr:rowOff>
    </xdr:from>
    <xdr:to>
      <xdr:col>4</xdr:col>
      <xdr:colOff>206375</xdr:colOff>
      <xdr:row>56</xdr:row>
      <xdr:rowOff>138061</xdr:rowOff>
    </xdr:to>
    <xdr:sp macro="" textlink="">
      <xdr:nvSpPr>
        <xdr:cNvPr id="142" name="円/楕円 141"/>
        <xdr:cNvSpPr/>
      </xdr:nvSpPr>
      <xdr:spPr>
        <a:xfrm>
          <a:off x="2857500" y="963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129188</xdr:rowOff>
    </xdr:from>
    <xdr:ext cx="534377" cy="259045"/>
    <xdr:sp macro="" textlink="">
      <xdr:nvSpPr>
        <xdr:cNvPr id="143" name="テキスト ボックス 142"/>
        <xdr:cNvSpPr txBox="1"/>
      </xdr:nvSpPr>
      <xdr:spPr>
        <a:xfrm>
          <a:off x="2641111" y="973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67,129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101016</xdr:rowOff>
    </xdr:from>
    <xdr:to>
      <xdr:col>3</xdr:col>
      <xdr:colOff>3175</xdr:colOff>
      <xdr:row>57</xdr:row>
      <xdr:rowOff>31166</xdr:rowOff>
    </xdr:to>
    <xdr:sp macro="" textlink="">
      <xdr:nvSpPr>
        <xdr:cNvPr id="144" name="円/楕円 143"/>
        <xdr:cNvSpPr/>
      </xdr:nvSpPr>
      <xdr:spPr>
        <a:xfrm>
          <a:off x="1968500" y="970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22293</xdr:rowOff>
    </xdr:from>
    <xdr:ext cx="534377" cy="259045"/>
    <xdr:sp macro="" textlink="">
      <xdr:nvSpPr>
        <xdr:cNvPr id="145" name="テキスト ボックス 144"/>
        <xdr:cNvSpPr txBox="1"/>
      </xdr:nvSpPr>
      <xdr:spPr>
        <a:xfrm>
          <a:off x="1752111" y="979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20790</xdr:rowOff>
    </xdr:from>
    <xdr:to>
      <xdr:col>1</xdr:col>
      <xdr:colOff>485775</xdr:colOff>
      <xdr:row>57</xdr:row>
      <xdr:rowOff>122390</xdr:rowOff>
    </xdr:to>
    <xdr:sp macro="" textlink="">
      <xdr:nvSpPr>
        <xdr:cNvPr id="146" name="円/楕円 145"/>
        <xdr:cNvSpPr/>
      </xdr:nvSpPr>
      <xdr:spPr>
        <a:xfrm>
          <a:off x="1079500" y="97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113517</xdr:rowOff>
    </xdr:from>
    <xdr:ext cx="534377" cy="259045"/>
    <xdr:sp macro="" textlink="">
      <xdr:nvSpPr>
        <xdr:cNvPr id="147" name="テキスト ボックス 146"/>
        <xdr:cNvSpPr txBox="1"/>
      </xdr:nvSpPr>
      <xdr:spPr>
        <a:xfrm>
          <a:off x="863111" y="988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70500</xdr:rowOff>
    </xdr:from>
    <xdr:to>
      <xdr:col>6</xdr:col>
      <xdr:colOff>511175</xdr:colOff>
      <xdr:row>79</xdr:row>
      <xdr:rowOff>76509</xdr:rowOff>
    </xdr:to>
    <xdr:cxnSp macro="">
      <xdr:nvCxnSpPr>
        <xdr:cNvPr id="178" name="直線コネクタ 177"/>
        <xdr:cNvCxnSpPr/>
      </xdr:nvCxnSpPr>
      <xdr:spPr>
        <a:xfrm flipV="1">
          <a:off x="3797300" y="13615050"/>
          <a:ext cx="8382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76509</xdr:rowOff>
    </xdr:from>
    <xdr:to>
      <xdr:col>5</xdr:col>
      <xdr:colOff>358775</xdr:colOff>
      <xdr:row>79</xdr:row>
      <xdr:rowOff>79546</xdr:rowOff>
    </xdr:to>
    <xdr:cxnSp macro="">
      <xdr:nvCxnSpPr>
        <xdr:cNvPr id="181" name="直線コネクタ 180"/>
        <xdr:cNvCxnSpPr/>
      </xdr:nvCxnSpPr>
      <xdr:spPr>
        <a:xfrm flipV="1">
          <a:off x="2908300" y="13621059"/>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76051</xdr:rowOff>
    </xdr:from>
    <xdr:to>
      <xdr:col>4</xdr:col>
      <xdr:colOff>155575</xdr:colOff>
      <xdr:row>79</xdr:row>
      <xdr:rowOff>79546</xdr:rowOff>
    </xdr:to>
    <xdr:cxnSp macro="">
      <xdr:nvCxnSpPr>
        <xdr:cNvPr id="184" name="直線コネクタ 183"/>
        <xdr:cNvCxnSpPr/>
      </xdr:nvCxnSpPr>
      <xdr:spPr>
        <a:xfrm>
          <a:off x="2019300" y="13620601"/>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76051</xdr:rowOff>
    </xdr:from>
    <xdr:to>
      <xdr:col>2</xdr:col>
      <xdr:colOff>638175</xdr:colOff>
      <xdr:row>79</xdr:row>
      <xdr:rowOff>82322</xdr:rowOff>
    </xdr:to>
    <xdr:cxnSp macro="">
      <xdr:nvCxnSpPr>
        <xdr:cNvPr id="187" name="直線コネクタ 186"/>
        <xdr:cNvCxnSpPr/>
      </xdr:nvCxnSpPr>
      <xdr:spPr>
        <a:xfrm flipV="1">
          <a:off x="1130300" y="13620601"/>
          <a:ext cx="8890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19700</xdr:rowOff>
    </xdr:from>
    <xdr:to>
      <xdr:col>6</xdr:col>
      <xdr:colOff>561975</xdr:colOff>
      <xdr:row>79</xdr:row>
      <xdr:rowOff>121300</xdr:rowOff>
    </xdr:to>
    <xdr:sp macro="" textlink="">
      <xdr:nvSpPr>
        <xdr:cNvPr id="197" name="円/楕円 196"/>
        <xdr:cNvSpPr/>
      </xdr:nvSpPr>
      <xdr:spPr>
        <a:xfrm>
          <a:off x="4584700" y="135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106077</xdr:rowOff>
    </xdr:from>
    <xdr:ext cx="378565" cy="259045"/>
    <xdr:sp macro="" textlink="">
      <xdr:nvSpPr>
        <xdr:cNvPr id="198" name="維持補修費該当値テキスト"/>
        <xdr:cNvSpPr txBox="1"/>
      </xdr:nvSpPr>
      <xdr:spPr>
        <a:xfrm>
          <a:off x="4686300" y="13479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25709</xdr:rowOff>
    </xdr:from>
    <xdr:to>
      <xdr:col>5</xdr:col>
      <xdr:colOff>409575</xdr:colOff>
      <xdr:row>79</xdr:row>
      <xdr:rowOff>127309</xdr:rowOff>
    </xdr:to>
    <xdr:sp macro="" textlink="">
      <xdr:nvSpPr>
        <xdr:cNvPr id="199" name="円/楕円 198"/>
        <xdr:cNvSpPr/>
      </xdr:nvSpPr>
      <xdr:spPr>
        <a:xfrm>
          <a:off x="3746500" y="1357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118436</xdr:rowOff>
    </xdr:from>
    <xdr:ext cx="378565" cy="259045"/>
    <xdr:sp macro="" textlink="">
      <xdr:nvSpPr>
        <xdr:cNvPr id="200" name="テキスト ボックス 199"/>
        <xdr:cNvSpPr txBox="1"/>
      </xdr:nvSpPr>
      <xdr:spPr>
        <a:xfrm>
          <a:off x="3608017" y="13662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28746</xdr:rowOff>
    </xdr:from>
    <xdr:to>
      <xdr:col>4</xdr:col>
      <xdr:colOff>206375</xdr:colOff>
      <xdr:row>79</xdr:row>
      <xdr:rowOff>130346</xdr:rowOff>
    </xdr:to>
    <xdr:sp macro="" textlink="">
      <xdr:nvSpPr>
        <xdr:cNvPr id="201" name="円/楕円 200"/>
        <xdr:cNvSpPr/>
      </xdr:nvSpPr>
      <xdr:spPr>
        <a:xfrm>
          <a:off x="2857500" y="1357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121473</xdr:rowOff>
    </xdr:from>
    <xdr:ext cx="378565" cy="259045"/>
    <xdr:sp macro="" textlink="">
      <xdr:nvSpPr>
        <xdr:cNvPr id="202" name="テキスト ボックス 201"/>
        <xdr:cNvSpPr txBox="1"/>
      </xdr:nvSpPr>
      <xdr:spPr>
        <a:xfrm>
          <a:off x="2719017" y="13666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25251</xdr:rowOff>
    </xdr:from>
    <xdr:to>
      <xdr:col>3</xdr:col>
      <xdr:colOff>3175</xdr:colOff>
      <xdr:row>79</xdr:row>
      <xdr:rowOff>126851</xdr:rowOff>
    </xdr:to>
    <xdr:sp macro="" textlink="">
      <xdr:nvSpPr>
        <xdr:cNvPr id="203" name="円/楕円 202"/>
        <xdr:cNvSpPr/>
      </xdr:nvSpPr>
      <xdr:spPr>
        <a:xfrm>
          <a:off x="1968500" y="135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117978</xdr:rowOff>
    </xdr:from>
    <xdr:ext cx="378565" cy="259045"/>
    <xdr:sp macro="" textlink="">
      <xdr:nvSpPr>
        <xdr:cNvPr id="204" name="テキスト ボックス 203"/>
        <xdr:cNvSpPr txBox="1"/>
      </xdr:nvSpPr>
      <xdr:spPr>
        <a:xfrm>
          <a:off x="1830017" y="13662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31522</xdr:rowOff>
    </xdr:from>
    <xdr:to>
      <xdr:col>1</xdr:col>
      <xdr:colOff>485775</xdr:colOff>
      <xdr:row>79</xdr:row>
      <xdr:rowOff>133122</xdr:rowOff>
    </xdr:to>
    <xdr:sp macro="" textlink="">
      <xdr:nvSpPr>
        <xdr:cNvPr id="205" name="円/楕円 204"/>
        <xdr:cNvSpPr/>
      </xdr:nvSpPr>
      <xdr:spPr>
        <a:xfrm>
          <a:off x="1079500" y="135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124249</xdr:rowOff>
    </xdr:from>
    <xdr:ext cx="378565" cy="259045"/>
    <xdr:sp macro="" textlink="">
      <xdr:nvSpPr>
        <xdr:cNvPr id="206" name="テキスト ボックス 205"/>
        <xdr:cNvSpPr txBox="1"/>
      </xdr:nvSpPr>
      <xdr:spPr>
        <a:xfrm>
          <a:off x="941017" y="13668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170650</xdr:rowOff>
    </xdr:from>
    <xdr:to>
      <xdr:col>6</xdr:col>
      <xdr:colOff>511175</xdr:colOff>
      <xdr:row>95</xdr:row>
      <xdr:rowOff>87681</xdr:rowOff>
    </xdr:to>
    <xdr:cxnSp macro="">
      <xdr:nvCxnSpPr>
        <xdr:cNvPr id="236" name="直線コネクタ 235"/>
        <xdr:cNvCxnSpPr/>
      </xdr:nvCxnSpPr>
      <xdr:spPr>
        <a:xfrm flipV="1">
          <a:off x="3797300" y="16286950"/>
          <a:ext cx="838200" cy="8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87681</xdr:rowOff>
    </xdr:from>
    <xdr:to>
      <xdr:col>5</xdr:col>
      <xdr:colOff>358775</xdr:colOff>
      <xdr:row>96</xdr:row>
      <xdr:rowOff>21349</xdr:rowOff>
    </xdr:to>
    <xdr:cxnSp macro="">
      <xdr:nvCxnSpPr>
        <xdr:cNvPr id="239" name="直線コネクタ 238"/>
        <xdr:cNvCxnSpPr/>
      </xdr:nvCxnSpPr>
      <xdr:spPr>
        <a:xfrm flipV="1">
          <a:off x="2908300" y="16375431"/>
          <a:ext cx="889000" cy="10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21349</xdr:rowOff>
    </xdr:from>
    <xdr:to>
      <xdr:col>4</xdr:col>
      <xdr:colOff>155575</xdr:colOff>
      <xdr:row>96</xdr:row>
      <xdr:rowOff>105220</xdr:rowOff>
    </xdr:to>
    <xdr:cxnSp macro="">
      <xdr:nvCxnSpPr>
        <xdr:cNvPr id="242" name="直線コネクタ 241"/>
        <xdr:cNvCxnSpPr/>
      </xdr:nvCxnSpPr>
      <xdr:spPr>
        <a:xfrm flipV="1">
          <a:off x="2019300" y="16480549"/>
          <a:ext cx="889000" cy="8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105220</xdr:rowOff>
    </xdr:from>
    <xdr:to>
      <xdr:col>2</xdr:col>
      <xdr:colOff>638175</xdr:colOff>
      <xdr:row>96</xdr:row>
      <xdr:rowOff>118097</xdr:rowOff>
    </xdr:to>
    <xdr:cxnSp macro="">
      <xdr:nvCxnSpPr>
        <xdr:cNvPr id="245" name="直線コネクタ 244"/>
        <xdr:cNvCxnSpPr/>
      </xdr:nvCxnSpPr>
      <xdr:spPr>
        <a:xfrm flipV="1">
          <a:off x="1130300" y="16564420"/>
          <a:ext cx="8890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119850</xdr:rowOff>
    </xdr:from>
    <xdr:to>
      <xdr:col>6</xdr:col>
      <xdr:colOff>561975</xdr:colOff>
      <xdr:row>95</xdr:row>
      <xdr:rowOff>50000</xdr:rowOff>
    </xdr:to>
    <xdr:sp macro="" textlink="">
      <xdr:nvSpPr>
        <xdr:cNvPr id="255" name="円/楕円 254"/>
        <xdr:cNvSpPr/>
      </xdr:nvSpPr>
      <xdr:spPr>
        <a:xfrm>
          <a:off x="4584700" y="162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142727</xdr:rowOff>
    </xdr:from>
    <xdr:ext cx="599010" cy="259045"/>
    <xdr:sp macro="" textlink="">
      <xdr:nvSpPr>
        <xdr:cNvPr id="256" name="扶助費該当値テキスト"/>
        <xdr:cNvSpPr txBox="1"/>
      </xdr:nvSpPr>
      <xdr:spPr>
        <a:xfrm>
          <a:off x="4686300" y="1608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117,563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36881</xdr:rowOff>
    </xdr:from>
    <xdr:to>
      <xdr:col>5</xdr:col>
      <xdr:colOff>409575</xdr:colOff>
      <xdr:row>95</xdr:row>
      <xdr:rowOff>138481</xdr:rowOff>
    </xdr:to>
    <xdr:sp macro="" textlink="">
      <xdr:nvSpPr>
        <xdr:cNvPr id="257" name="円/楕円 256"/>
        <xdr:cNvSpPr/>
      </xdr:nvSpPr>
      <xdr:spPr>
        <a:xfrm>
          <a:off x="3746500" y="1632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155008</xdr:rowOff>
    </xdr:from>
    <xdr:ext cx="599010" cy="259045"/>
    <xdr:sp macro="" textlink="">
      <xdr:nvSpPr>
        <xdr:cNvPr id="258" name="テキスト ボックス 257"/>
        <xdr:cNvSpPr txBox="1"/>
      </xdr:nvSpPr>
      <xdr:spPr>
        <a:xfrm>
          <a:off x="3497794" y="1609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110,596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141999</xdr:rowOff>
    </xdr:from>
    <xdr:to>
      <xdr:col>4</xdr:col>
      <xdr:colOff>206375</xdr:colOff>
      <xdr:row>96</xdr:row>
      <xdr:rowOff>72149</xdr:rowOff>
    </xdr:to>
    <xdr:sp macro="" textlink="">
      <xdr:nvSpPr>
        <xdr:cNvPr id="259" name="円/楕円 258"/>
        <xdr:cNvSpPr/>
      </xdr:nvSpPr>
      <xdr:spPr>
        <a:xfrm>
          <a:off x="2857500" y="164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88676</xdr:rowOff>
    </xdr:from>
    <xdr:ext cx="599010" cy="259045"/>
    <xdr:sp macro="" textlink="">
      <xdr:nvSpPr>
        <xdr:cNvPr id="260" name="テキスト ボックス 259"/>
        <xdr:cNvSpPr txBox="1"/>
      </xdr:nvSpPr>
      <xdr:spPr>
        <a:xfrm>
          <a:off x="2608794" y="1620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102,319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54420</xdr:rowOff>
    </xdr:from>
    <xdr:to>
      <xdr:col>3</xdr:col>
      <xdr:colOff>3175</xdr:colOff>
      <xdr:row>96</xdr:row>
      <xdr:rowOff>156020</xdr:rowOff>
    </xdr:to>
    <xdr:sp macro="" textlink="">
      <xdr:nvSpPr>
        <xdr:cNvPr id="261" name="円/楕円 260"/>
        <xdr:cNvSpPr/>
      </xdr:nvSpPr>
      <xdr:spPr>
        <a:xfrm>
          <a:off x="1968500" y="165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1097</xdr:rowOff>
    </xdr:from>
    <xdr:ext cx="534377" cy="259045"/>
    <xdr:sp macro="" textlink="">
      <xdr:nvSpPr>
        <xdr:cNvPr id="262" name="テキスト ボックス 261"/>
        <xdr:cNvSpPr txBox="1"/>
      </xdr:nvSpPr>
      <xdr:spPr>
        <a:xfrm>
          <a:off x="1752111" y="1628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95,715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67297</xdr:rowOff>
    </xdr:from>
    <xdr:to>
      <xdr:col>1</xdr:col>
      <xdr:colOff>485775</xdr:colOff>
      <xdr:row>96</xdr:row>
      <xdr:rowOff>168897</xdr:rowOff>
    </xdr:to>
    <xdr:sp macro="" textlink="">
      <xdr:nvSpPr>
        <xdr:cNvPr id="263" name="円/楕円 262"/>
        <xdr:cNvSpPr/>
      </xdr:nvSpPr>
      <xdr:spPr>
        <a:xfrm>
          <a:off x="1079500" y="165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13974</xdr:rowOff>
    </xdr:from>
    <xdr:ext cx="534377" cy="259045"/>
    <xdr:sp macro="" textlink="">
      <xdr:nvSpPr>
        <xdr:cNvPr id="264" name="テキスト ボックス 263"/>
        <xdr:cNvSpPr txBox="1"/>
      </xdr:nvSpPr>
      <xdr:spPr>
        <a:xfrm>
          <a:off x="863111" y="1630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51470</xdr:rowOff>
    </xdr:from>
    <xdr:to>
      <xdr:col>15</xdr:col>
      <xdr:colOff>180975</xdr:colOff>
      <xdr:row>37</xdr:row>
      <xdr:rowOff>100714</xdr:rowOff>
    </xdr:to>
    <xdr:cxnSp macro="">
      <xdr:nvCxnSpPr>
        <xdr:cNvPr id="297" name="直線コネクタ 296"/>
        <xdr:cNvCxnSpPr/>
      </xdr:nvCxnSpPr>
      <xdr:spPr>
        <a:xfrm flipV="1">
          <a:off x="9639300" y="6395120"/>
          <a:ext cx="838200" cy="4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16637</xdr:rowOff>
    </xdr:from>
    <xdr:to>
      <xdr:col>14</xdr:col>
      <xdr:colOff>28575</xdr:colOff>
      <xdr:row>37</xdr:row>
      <xdr:rowOff>100714</xdr:rowOff>
    </xdr:to>
    <xdr:cxnSp macro="">
      <xdr:nvCxnSpPr>
        <xdr:cNvPr id="300" name="直線コネクタ 299"/>
        <xdr:cNvCxnSpPr/>
      </xdr:nvCxnSpPr>
      <xdr:spPr>
        <a:xfrm>
          <a:off x="8750300" y="6360287"/>
          <a:ext cx="889000" cy="8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16637</xdr:rowOff>
    </xdr:from>
    <xdr:to>
      <xdr:col>12</xdr:col>
      <xdr:colOff>511175</xdr:colOff>
      <xdr:row>37</xdr:row>
      <xdr:rowOff>107601</xdr:rowOff>
    </xdr:to>
    <xdr:cxnSp macro="">
      <xdr:nvCxnSpPr>
        <xdr:cNvPr id="303" name="直線コネクタ 302"/>
        <xdr:cNvCxnSpPr/>
      </xdr:nvCxnSpPr>
      <xdr:spPr>
        <a:xfrm flipV="1">
          <a:off x="7861300" y="6360287"/>
          <a:ext cx="889000" cy="9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107601</xdr:rowOff>
    </xdr:from>
    <xdr:to>
      <xdr:col>11</xdr:col>
      <xdr:colOff>307975</xdr:colOff>
      <xdr:row>37</xdr:row>
      <xdr:rowOff>131585</xdr:rowOff>
    </xdr:to>
    <xdr:cxnSp macro="">
      <xdr:nvCxnSpPr>
        <xdr:cNvPr id="306" name="直線コネクタ 305"/>
        <xdr:cNvCxnSpPr/>
      </xdr:nvCxnSpPr>
      <xdr:spPr>
        <a:xfrm flipV="1">
          <a:off x="6972300" y="6451251"/>
          <a:ext cx="8890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670</xdr:rowOff>
    </xdr:from>
    <xdr:to>
      <xdr:col>15</xdr:col>
      <xdr:colOff>231775</xdr:colOff>
      <xdr:row>37</xdr:row>
      <xdr:rowOff>102270</xdr:rowOff>
    </xdr:to>
    <xdr:sp macro="" textlink="">
      <xdr:nvSpPr>
        <xdr:cNvPr id="316" name="円/楕円 315"/>
        <xdr:cNvSpPr/>
      </xdr:nvSpPr>
      <xdr:spPr>
        <a:xfrm>
          <a:off x="10426700" y="63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150547</xdr:rowOff>
    </xdr:from>
    <xdr:ext cx="534377" cy="259045"/>
    <xdr:sp macro="" textlink="">
      <xdr:nvSpPr>
        <xdr:cNvPr id="317" name="補助費等該当値テキスト"/>
        <xdr:cNvSpPr txBox="1"/>
      </xdr:nvSpPr>
      <xdr:spPr>
        <a:xfrm>
          <a:off x="10528300" y="632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45,263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49914</xdr:rowOff>
    </xdr:from>
    <xdr:to>
      <xdr:col>14</xdr:col>
      <xdr:colOff>79375</xdr:colOff>
      <xdr:row>37</xdr:row>
      <xdr:rowOff>151514</xdr:rowOff>
    </xdr:to>
    <xdr:sp macro="" textlink="">
      <xdr:nvSpPr>
        <xdr:cNvPr id="318" name="円/楕円 317"/>
        <xdr:cNvSpPr/>
      </xdr:nvSpPr>
      <xdr:spPr>
        <a:xfrm>
          <a:off x="9588500" y="639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142641</xdr:rowOff>
    </xdr:from>
    <xdr:ext cx="534377" cy="259045"/>
    <xdr:sp macro="" textlink="">
      <xdr:nvSpPr>
        <xdr:cNvPr id="319" name="テキスト ボックス 318"/>
        <xdr:cNvSpPr txBox="1"/>
      </xdr:nvSpPr>
      <xdr:spPr>
        <a:xfrm>
          <a:off x="9372111" y="648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137287</xdr:rowOff>
    </xdr:from>
    <xdr:to>
      <xdr:col>12</xdr:col>
      <xdr:colOff>561975</xdr:colOff>
      <xdr:row>37</xdr:row>
      <xdr:rowOff>67437</xdr:rowOff>
    </xdr:to>
    <xdr:sp macro="" textlink="">
      <xdr:nvSpPr>
        <xdr:cNvPr id="320" name="円/楕円 319"/>
        <xdr:cNvSpPr/>
      </xdr:nvSpPr>
      <xdr:spPr>
        <a:xfrm>
          <a:off x="8699500" y="63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58564</xdr:rowOff>
    </xdr:from>
    <xdr:ext cx="534377" cy="259045"/>
    <xdr:sp macro="" textlink="">
      <xdr:nvSpPr>
        <xdr:cNvPr id="321" name="テキスト ボックス 320"/>
        <xdr:cNvSpPr txBox="1"/>
      </xdr:nvSpPr>
      <xdr:spPr>
        <a:xfrm>
          <a:off x="8483111" y="64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48,920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56801</xdr:rowOff>
    </xdr:from>
    <xdr:to>
      <xdr:col>11</xdr:col>
      <xdr:colOff>358775</xdr:colOff>
      <xdr:row>37</xdr:row>
      <xdr:rowOff>158401</xdr:rowOff>
    </xdr:to>
    <xdr:sp macro="" textlink="">
      <xdr:nvSpPr>
        <xdr:cNvPr id="322" name="円/楕円 321"/>
        <xdr:cNvSpPr/>
      </xdr:nvSpPr>
      <xdr:spPr>
        <a:xfrm>
          <a:off x="7810500" y="640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149527</xdr:rowOff>
    </xdr:from>
    <xdr:ext cx="534377" cy="259045"/>
    <xdr:sp macro="" textlink="">
      <xdr:nvSpPr>
        <xdr:cNvPr id="323" name="テキスト ボックス 322"/>
        <xdr:cNvSpPr txBox="1"/>
      </xdr:nvSpPr>
      <xdr:spPr>
        <a:xfrm>
          <a:off x="7594111" y="649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80785</xdr:rowOff>
    </xdr:from>
    <xdr:to>
      <xdr:col>10</xdr:col>
      <xdr:colOff>155575</xdr:colOff>
      <xdr:row>38</xdr:row>
      <xdr:rowOff>10934</xdr:rowOff>
    </xdr:to>
    <xdr:sp macro="" textlink="">
      <xdr:nvSpPr>
        <xdr:cNvPr id="324" name="円/楕円 323"/>
        <xdr:cNvSpPr/>
      </xdr:nvSpPr>
      <xdr:spPr>
        <a:xfrm>
          <a:off x="6921500" y="64244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2062</xdr:rowOff>
    </xdr:from>
    <xdr:ext cx="534377" cy="259045"/>
    <xdr:sp macro="" textlink="">
      <xdr:nvSpPr>
        <xdr:cNvPr id="325" name="テキスト ボックス 324"/>
        <xdr:cNvSpPr txBox="1"/>
      </xdr:nvSpPr>
      <xdr:spPr>
        <a:xfrm>
          <a:off x="6705111" y="651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106315</xdr:rowOff>
    </xdr:from>
    <xdr:to>
      <xdr:col>15</xdr:col>
      <xdr:colOff>180975</xdr:colOff>
      <xdr:row>56</xdr:row>
      <xdr:rowOff>99764</xdr:rowOff>
    </xdr:to>
    <xdr:cxnSp macro="">
      <xdr:nvCxnSpPr>
        <xdr:cNvPr id="352" name="直線コネクタ 351"/>
        <xdr:cNvCxnSpPr/>
      </xdr:nvCxnSpPr>
      <xdr:spPr>
        <a:xfrm flipV="1">
          <a:off x="9639300" y="9536065"/>
          <a:ext cx="838200" cy="16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24481</xdr:rowOff>
    </xdr:from>
    <xdr:to>
      <xdr:col>14</xdr:col>
      <xdr:colOff>28575</xdr:colOff>
      <xdr:row>56</xdr:row>
      <xdr:rowOff>99764</xdr:rowOff>
    </xdr:to>
    <xdr:cxnSp macro="">
      <xdr:nvCxnSpPr>
        <xdr:cNvPr id="355" name="直線コネクタ 354"/>
        <xdr:cNvCxnSpPr/>
      </xdr:nvCxnSpPr>
      <xdr:spPr>
        <a:xfrm>
          <a:off x="8750300" y="9625681"/>
          <a:ext cx="889000" cy="7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24481</xdr:rowOff>
    </xdr:from>
    <xdr:to>
      <xdr:col>12</xdr:col>
      <xdr:colOff>511175</xdr:colOff>
      <xdr:row>56</xdr:row>
      <xdr:rowOff>98205</xdr:rowOff>
    </xdr:to>
    <xdr:cxnSp macro="">
      <xdr:nvCxnSpPr>
        <xdr:cNvPr id="358" name="直線コネクタ 357"/>
        <xdr:cNvCxnSpPr/>
      </xdr:nvCxnSpPr>
      <xdr:spPr>
        <a:xfrm flipV="1">
          <a:off x="7861300" y="9625681"/>
          <a:ext cx="889000" cy="7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98205</xdr:rowOff>
    </xdr:from>
    <xdr:to>
      <xdr:col>11</xdr:col>
      <xdr:colOff>307975</xdr:colOff>
      <xdr:row>57</xdr:row>
      <xdr:rowOff>71413</xdr:rowOff>
    </xdr:to>
    <xdr:cxnSp macro="">
      <xdr:nvCxnSpPr>
        <xdr:cNvPr id="361" name="直線コネクタ 360"/>
        <xdr:cNvCxnSpPr/>
      </xdr:nvCxnSpPr>
      <xdr:spPr>
        <a:xfrm flipV="1">
          <a:off x="6972300" y="9699405"/>
          <a:ext cx="889000" cy="14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55515</xdr:rowOff>
    </xdr:from>
    <xdr:to>
      <xdr:col>15</xdr:col>
      <xdr:colOff>231775</xdr:colOff>
      <xdr:row>55</xdr:row>
      <xdr:rowOff>157115</xdr:rowOff>
    </xdr:to>
    <xdr:sp macro="" textlink="">
      <xdr:nvSpPr>
        <xdr:cNvPr id="371" name="円/楕円 370"/>
        <xdr:cNvSpPr/>
      </xdr:nvSpPr>
      <xdr:spPr>
        <a:xfrm>
          <a:off x="10426700" y="94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78392</xdr:rowOff>
    </xdr:from>
    <xdr:ext cx="599010" cy="259045"/>
    <xdr:sp macro="" textlink="">
      <xdr:nvSpPr>
        <xdr:cNvPr id="372" name="普通建設事業費該当値テキスト"/>
        <xdr:cNvSpPr txBox="1"/>
      </xdr:nvSpPr>
      <xdr:spPr>
        <a:xfrm>
          <a:off x="10528300" y="933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119,802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48964</xdr:rowOff>
    </xdr:from>
    <xdr:to>
      <xdr:col>14</xdr:col>
      <xdr:colOff>79375</xdr:colOff>
      <xdr:row>56</xdr:row>
      <xdr:rowOff>150564</xdr:rowOff>
    </xdr:to>
    <xdr:sp macro="" textlink="">
      <xdr:nvSpPr>
        <xdr:cNvPr id="373" name="円/楕円 372"/>
        <xdr:cNvSpPr/>
      </xdr:nvSpPr>
      <xdr:spPr>
        <a:xfrm>
          <a:off x="9588500" y="96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141691</xdr:rowOff>
    </xdr:from>
    <xdr:ext cx="534377" cy="259045"/>
    <xdr:sp macro="" textlink="">
      <xdr:nvSpPr>
        <xdr:cNvPr id="374" name="テキスト ボックス 373"/>
        <xdr:cNvSpPr txBox="1"/>
      </xdr:nvSpPr>
      <xdr:spPr>
        <a:xfrm>
          <a:off x="9372111" y="97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83,735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145131</xdr:rowOff>
    </xdr:from>
    <xdr:to>
      <xdr:col>12</xdr:col>
      <xdr:colOff>561975</xdr:colOff>
      <xdr:row>56</xdr:row>
      <xdr:rowOff>75281</xdr:rowOff>
    </xdr:to>
    <xdr:sp macro="" textlink="">
      <xdr:nvSpPr>
        <xdr:cNvPr id="375" name="円/楕円 374"/>
        <xdr:cNvSpPr/>
      </xdr:nvSpPr>
      <xdr:spPr>
        <a:xfrm>
          <a:off x="8699500" y="957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66408</xdr:rowOff>
    </xdr:from>
    <xdr:ext cx="599010" cy="259045"/>
    <xdr:sp macro="" textlink="">
      <xdr:nvSpPr>
        <xdr:cNvPr id="376" name="テキスト ボックス 375"/>
        <xdr:cNvSpPr txBox="1"/>
      </xdr:nvSpPr>
      <xdr:spPr>
        <a:xfrm>
          <a:off x="8450794" y="966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100,201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47405</xdr:rowOff>
    </xdr:from>
    <xdr:to>
      <xdr:col>11</xdr:col>
      <xdr:colOff>358775</xdr:colOff>
      <xdr:row>56</xdr:row>
      <xdr:rowOff>149005</xdr:rowOff>
    </xdr:to>
    <xdr:sp macro="" textlink="">
      <xdr:nvSpPr>
        <xdr:cNvPr id="377" name="円/楕円 376"/>
        <xdr:cNvSpPr/>
      </xdr:nvSpPr>
      <xdr:spPr>
        <a:xfrm>
          <a:off x="7810500" y="96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140132</xdr:rowOff>
    </xdr:from>
    <xdr:ext cx="534377" cy="259045"/>
    <xdr:sp macro="" textlink="">
      <xdr:nvSpPr>
        <xdr:cNvPr id="378" name="テキスト ボックス 377"/>
        <xdr:cNvSpPr txBox="1"/>
      </xdr:nvSpPr>
      <xdr:spPr>
        <a:xfrm>
          <a:off x="7594111" y="974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84,076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20613</xdr:rowOff>
    </xdr:from>
    <xdr:to>
      <xdr:col>10</xdr:col>
      <xdr:colOff>155575</xdr:colOff>
      <xdr:row>57</xdr:row>
      <xdr:rowOff>122213</xdr:rowOff>
    </xdr:to>
    <xdr:sp macro="" textlink="">
      <xdr:nvSpPr>
        <xdr:cNvPr id="379" name="円/楕円 378"/>
        <xdr:cNvSpPr/>
      </xdr:nvSpPr>
      <xdr:spPr>
        <a:xfrm>
          <a:off x="6921500" y="979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113340</xdr:rowOff>
    </xdr:from>
    <xdr:ext cx="534377" cy="259045"/>
    <xdr:sp macro="" textlink="">
      <xdr:nvSpPr>
        <xdr:cNvPr id="380" name="テキスト ボックス 379"/>
        <xdr:cNvSpPr txBox="1"/>
      </xdr:nvSpPr>
      <xdr:spPr>
        <a:xfrm>
          <a:off x="6705111" y="988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68842</xdr:rowOff>
    </xdr:from>
    <xdr:to>
      <xdr:col>15</xdr:col>
      <xdr:colOff>180975</xdr:colOff>
      <xdr:row>75</xdr:row>
      <xdr:rowOff>158331</xdr:rowOff>
    </xdr:to>
    <xdr:cxnSp macro="">
      <xdr:nvCxnSpPr>
        <xdr:cNvPr id="409" name="直線コネクタ 408"/>
        <xdr:cNvCxnSpPr/>
      </xdr:nvCxnSpPr>
      <xdr:spPr>
        <a:xfrm flipV="1">
          <a:off x="9639300" y="12756142"/>
          <a:ext cx="838200" cy="26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156388</xdr:rowOff>
    </xdr:from>
    <xdr:to>
      <xdr:col>14</xdr:col>
      <xdr:colOff>28575</xdr:colOff>
      <xdr:row>75</xdr:row>
      <xdr:rowOff>158331</xdr:rowOff>
    </xdr:to>
    <xdr:cxnSp macro="">
      <xdr:nvCxnSpPr>
        <xdr:cNvPr id="412" name="直線コネクタ 411"/>
        <xdr:cNvCxnSpPr/>
      </xdr:nvCxnSpPr>
      <xdr:spPr>
        <a:xfrm>
          <a:off x="8750300" y="12843688"/>
          <a:ext cx="889000" cy="17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31894</xdr:rowOff>
    </xdr:from>
    <xdr:ext cx="534377" cy="259045"/>
    <xdr:sp macro="" textlink="">
      <xdr:nvSpPr>
        <xdr:cNvPr id="416" name="テキスト ボックス 415"/>
        <xdr:cNvSpPr txBox="1"/>
      </xdr:nvSpPr>
      <xdr:spPr>
        <a:xfrm>
          <a:off x="8483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18042</xdr:rowOff>
    </xdr:from>
    <xdr:to>
      <xdr:col>15</xdr:col>
      <xdr:colOff>231775</xdr:colOff>
      <xdr:row>74</xdr:row>
      <xdr:rowOff>119642</xdr:rowOff>
    </xdr:to>
    <xdr:sp macro="" textlink="">
      <xdr:nvSpPr>
        <xdr:cNvPr id="422" name="円/楕円 421"/>
        <xdr:cNvSpPr/>
      </xdr:nvSpPr>
      <xdr:spPr>
        <a:xfrm>
          <a:off x="10426700" y="1270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40919</xdr:rowOff>
    </xdr:from>
    <xdr:ext cx="599010" cy="259045"/>
    <xdr:sp macro="" textlink="">
      <xdr:nvSpPr>
        <xdr:cNvPr id="423" name="普通建設事業費 （ うち新規整備　）該当値テキスト"/>
        <xdr:cNvSpPr txBox="1"/>
      </xdr:nvSpPr>
      <xdr:spPr>
        <a:xfrm>
          <a:off x="10528300" y="12556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109,299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107531</xdr:rowOff>
    </xdr:from>
    <xdr:to>
      <xdr:col>14</xdr:col>
      <xdr:colOff>79375</xdr:colOff>
      <xdr:row>76</xdr:row>
      <xdr:rowOff>37681</xdr:rowOff>
    </xdr:to>
    <xdr:sp macro="" textlink="">
      <xdr:nvSpPr>
        <xdr:cNvPr id="424" name="円/楕円 423"/>
        <xdr:cNvSpPr/>
      </xdr:nvSpPr>
      <xdr:spPr>
        <a:xfrm>
          <a:off x="9588500" y="129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54208</xdr:rowOff>
    </xdr:from>
    <xdr:ext cx="534377" cy="259045"/>
    <xdr:sp macro="" textlink="">
      <xdr:nvSpPr>
        <xdr:cNvPr id="425" name="テキスト ボックス 424"/>
        <xdr:cNvSpPr txBox="1"/>
      </xdr:nvSpPr>
      <xdr:spPr>
        <a:xfrm>
          <a:off x="9372111" y="1274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75,055</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105588</xdr:rowOff>
    </xdr:from>
    <xdr:to>
      <xdr:col>12</xdr:col>
      <xdr:colOff>561975</xdr:colOff>
      <xdr:row>75</xdr:row>
      <xdr:rowOff>35738</xdr:rowOff>
    </xdr:to>
    <xdr:sp macro="" textlink="">
      <xdr:nvSpPr>
        <xdr:cNvPr id="426" name="円/楕円 425"/>
        <xdr:cNvSpPr/>
      </xdr:nvSpPr>
      <xdr:spPr>
        <a:xfrm>
          <a:off x="8699500" y="127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52265</xdr:rowOff>
    </xdr:from>
    <xdr:ext cx="534377" cy="259045"/>
    <xdr:sp macro="" textlink="">
      <xdr:nvSpPr>
        <xdr:cNvPr id="427" name="テキスト ボックス 426"/>
        <xdr:cNvSpPr txBox="1"/>
      </xdr:nvSpPr>
      <xdr:spPr>
        <a:xfrm>
          <a:off x="8483111" y="1256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23600</xdr:rowOff>
    </xdr:from>
    <xdr:to>
      <xdr:col>15</xdr:col>
      <xdr:colOff>180975</xdr:colOff>
      <xdr:row>98</xdr:row>
      <xdr:rowOff>23657</xdr:rowOff>
    </xdr:to>
    <xdr:cxnSp macro="">
      <xdr:nvCxnSpPr>
        <xdr:cNvPr id="452" name="直線コネクタ 451"/>
        <xdr:cNvCxnSpPr/>
      </xdr:nvCxnSpPr>
      <xdr:spPr>
        <a:xfrm>
          <a:off x="9639300" y="16825700"/>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23360</xdr:rowOff>
    </xdr:from>
    <xdr:to>
      <xdr:col>14</xdr:col>
      <xdr:colOff>28575</xdr:colOff>
      <xdr:row>98</xdr:row>
      <xdr:rowOff>23600</xdr:rowOff>
    </xdr:to>
    <xdr:cxnSp macro="">
      <xdr:nvCxnSpPr>
        <xdr:cNvPr id="455" name="直線コネクタ 454"/>
        <xdr:cNvCxnSpPr/>
      </xdr:nvCxnSpPr>
      <xdr:spPr>
        <a:xfrm>
          <a:off x="8750300" y="16825460"/>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144307</xdr:rowOff>
    </xdr:from>
    <xdr:to>
      <xdr:col>15</xdr:col>
      <xdr:colOff>231775</xdr:colOff>
      <xdr:row>98</xdr:row>
      <xdr:rowOff>74457</xdr:rowOff>
    </xdr:to>
    <xdr:sp macro="" textlink="">
      <xdr:nvSpPr>
        <xdr:cNvPr id="465" name="円/楕円 464"/>
        <xdr:cNvSpPr/>
      </xdr:nvSpPr>
      <xdr:spPr>
        <a:xfrm>
          <a:off x="10426700" y="1677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59234</xdr:rowOff>
    </xdr:from>
    <xdr:ext cx="378565" cy="259045"/>
    <xdr:sp macro="" textlink="">
      <xdr:nvSpPr>
        <xdr:cNvPr id="466" name="普通建設事業費 （ うち更新整備　）該当値テキスト"/>
        <xdr:cNvSpPr txBox="1"/>
      </xdr:nvSpPr>
      <xdr:spPr>
        <a:xfrm>
          <a:off x="10528300" y="16689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144250</xdr:rowOff>
    </xdr:from>
    <xdr:to>
      <xdr:col>14</xdr:col>
      <xdr:colOff>79375</xdr:colOff>
      <xdr:row>98</xdr:row>
      <xdr:rowOff>74400</xdr:rowOff>
    </xdr:to>
    <xdr:sp macro="" textlink="">
      <xdr:nvSpPr>
        <xdr:cNvPr id="467" name="円/楕円 466"/>
        <xdr:cNvSpPr/>
      </xdr:nvSpPr>
      <xdr:spPr>
        <a:xfrm>
          <a:off x="9588500" y="167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98</xdr:row>
      <xdr:rowOff>65527</xdr:rowOff>
    </xdr:from>
    <xdr:ext cx="378565" cy="259045"/>
    <xdr:sp macro="" textlink="">
      <xdr:nvSpPr>
        <xdr:cNvPr id="468" name="テキスト ボックス 467"/>
        <xdr:cNvSpPr txBox="1"/>
      </xdr:nvSpPr>
      <xdr:spPr>
        <a:xfrm>
          <a:off x="9450017" y="1686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144010</xdr:rowOff>
    </xdr:from>
    <xdr:to>
      <xdr:col>12</xdr:col>
      <xdr:colOff>561975</xdr:colOff>
      <xdr:row>98</xdr:row>
      <xdr:rowOff>74160</xdr:rowOff>
    </xdr:to>
    <xdr:sp macro="" textlink="">
      <xdr:nvSpPr>
        <xdr:cNvPr id="469" name="円/楕円 468"/>
        <xdr:cNvSpPr/>
      </xdr:nvSpPr>
      <xdr:spPr>
        <a:xfrm>
          <a:off x="8699500" y="1677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98</xdr:row>
      <xdr:rowOff>65287</xdr:rowOff>
    </xdr:from>
    <xdr:ext cx="378565" cy="259045"/>
    <xdr:sp macro="" textlink="">
      <xdr:nvSpPr>
        <xdr:cNvPr id="470" name="テキスト ボックス 469"/>
        <xdr:cNvSpPr txBox="1"/>
      </xdr:nvSpPr>
      <xdr:spPr>
        <a:xfrm>
          <a:off x="8561017" y="16867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133551</xdr:rowOff>
    </xdr:from>
    <xdr:to>
      <xdr:col>23</xdr:col>
      <xdr:colOff>517525</xdr:colOff>
      <xdr:row>38</xdr:row>
      <xdr:rowOff>137460</xdr:rowOff>
    </xdr:to>
    <xdr:cxnSp macro="">
      <xdr:nvCxnSpPr>
        <xdr:cNvPr id="497" name="直線コネクタ 496"/>
        <xdr:cNvCxnSpPr/>
      </xdr:nvCxnSpPr>
      <xdr:spPr>
        <a:xfrm>
          <a:off x="15481300" y="6648651"/>
          <a:ext cx="8382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133551</xdr:rowOff>
    </xdr:from>
    <xdr:to>
      <xdr:col>22</xdr:col>
      <xdr:colOff>365125</xdr:colOff>
      <xdr:row>38</xdr:row>
      <xdr:rowOff>135586</xdr:rowOff>
    </xdr:to>
    <xdr:cxnSp macro="">
      <xdr:nvCxnSpPr>
        <xdr:cNvPr id="500" name="直線コネクタ 499"/>
        <xdr:cNvCxnSpPr/>
      </xdr:nvCxnSpPr>
      <xdr:spPr>
        <a:xfrm flipV="1">
          <a:off x="14592300" y="6648651"/>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135586</xdr:rowOff>
    </xdr:from>
    <xdr:to>
      <xdr:col>21</xdr:col>
      <xdr:colOff>161925</xdr:colOff>
      <xdr:row>38</xdr:row>
      <xdr:rowOff>139700</xdr:rowOff>
    </xdr:to>
    <xdr:cxnSp macro="">
      <xdr:nvCxnSpPr>
        <xdr:cNvPr id="503" name="直線コネクタ 502"/>
        <xdr:cNvCxnSpPr/>
      </xdr:nvCxnSpPr>
      <xdr:spPr>
        <a:xfrm flipV="1">
          <a:off x="13703300" y="665068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129527</xdr:rowOff>
    </xdr:from>
    <xdr:to>
      <xdr:col>19</xdr:col>
      <xdr:colOff>644525</xdr:colOff>
      <xdr:row>38</xdr:row>
      <xdr:rowOff>139700</xdr:rowOff>
    </xdr:to>
    <xdr:cxnSp macro="">
      <xdr:nvCxnSpPr>
        <xdr:cNvPr id="506" name="直線コネクタ 505"/>
        <xdr:cNvCxnSpPr/>
      </xdr:nvCxnSpPr>
      <xdr:spPr>
        <a:xfrm>
          <a:off x="12814300" y="6644627"/>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86660</xdr:rowOff>
    </xdr:from>
    <xdr:to>
      <xdr:col>23</xdr:col>
      <xdr:colOff>568325</xdr:colOff>
      <xdr:row>39</xdr:row>
      <xdr:rowOff>16810</xdr:rowOff>
    </xdr:to>
    <xdr:sp macro="" textlink="">
      <xdr:nvSpPr>
        <xdr:cNvPr id="516" name="円/楕円 515"/>
        <xdr:cNvSpPr/>
      </xdr:nvSpPr>
      <xdr:spPr>
        <a:xfrm>
          <a:off x="16268700" y="66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1587</xdr:rowOff>
    </xdr:from>
    <xdr:ext cx="313932" cy="259045"/>
    <xdr:sp macro="" textlink="">
      <xdr:nvSpPr>
        <xdr:cNvPr id="517" name="災害復旧事業費該当値テキスト"/>
        <xdr:cNvSpPr txBox="1"/>
      </xdr:nvSpPr>
      <xdr:spPr>
        <a:xfrm>
          <a:off x="16370300" y="651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82751</xdr:rowOff>
    </xdr:from>
    <xdr:to>
      <xdr:col>22</xdr:col>
      <xdr:colOff>415925</xdr:colOff>
      <xdr:row>39</xdr:row>
      <xdr:rowOff>12901</xdr:rowOff>
    </xdr:to>
    <xdr:sp macro="" textlink="">
      <xdr:nvSpPr>
        <xdr:cNvPr id="518" name="円/楕円 517"/>
        <xdr:cNvSpPr/>
      </xdr:nvSpPr>
      <xdr:spPr>
        <a:xfrm>
          <a:off x="15430500" y="659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4028</xdr:rowOff>
    </xdr:from>
    <xdr:ext cx="378565" cy="259045"/>
    <xdr:sp macro="" textlink="">
      <xdr:nvSpPr>
        <xdr:cNvPr id="519" name="テキスト ボックス 518"/>
        <xdr:cNvSpPr txBox="1"/>
      </xdr:nvSpPr>
      <xdr:spPr>
        <a:xfrm>
          <a:off x="15292017" y="6690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84786</xdr:rowOff>
    </xdr:from>
    <xdr:to>
      <xdr:col>21</xdr:col>
      <xdr:colOff>212725</xdr:colOff>
      <xdr:row>39</xdr:row>
      <xdr:rowOff>14936</xdr:rowOff>
    </xdr:to>
    <xdr:sp macro="" textlink="">
      <xdr:nvSpPr>
        <xdr:cNvPr id="520" name="円/楕円 519"/>
        <xdr:cNvSpPr/>
      </xdr:nvSpPr>
      <xdr:spPr>
        <a:xfrm>
          <a:off x="14541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6063</xdr:rowOff>
    </xdr:from>
    <xdr:ext cx="378565" cy="259045"/>
    <xdr:sp macro="" textlink="">
      <xdr:nvSpPr>
        <xdr:cNvPr id="521" name="テキスト ボックス 520"/>
        <xdr:cNvSpPr txBox="1"/>
      </xdr:nvSpPr>
      <xdr:spPr>
        <a:xfrm>
          <a:off x="14403017" y="6692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2" name="円/楕円 52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3" name="テキスト ボックス 522"/>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78727</xdr:rowOff>
    </xdr:from>
    <xdr:to>
      <xdr:col>18</xdr:col>
      <xdr:colOff>492125</xdr:colOff>
      <xdr:row>39</xdr:row>
      <xdr:rowOff>8877</xdr:rowOff>
    </xdr:to>
    <xdr:sp macro="" textlink="">
      <xdr:nvSpPr>
        <xdr:cNvPr id="524" name="円/楕円 523"/>
        <xdr:cNvSpPr/>
      </xdr:nvSpPr>
      <xdr:spPr>
        <a:xfrm>
          <a:off x="12763500" y="65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4</xdr:rowOff>
    </xdr:from>
    <xdr:ext cx="378565" cy="259045"/>
    <xdr:sp macro="" textlink="">
      <xdr:nvSpPr>
        <xdr:cNvPr id="525" name="テキスト ボックス 524"/>
        <xdr:cNvSpPr txBox="1"/>
      </xdr:nvSpPr>
      <xdr:spPr>
        <a:xfrm>
          <a:off x="12625017" y="66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27209</xdr:rowOff>
    </xdr:from>
    <xdr:to>
      <xdr:col>23</xdr:col>
      <xdr:colOff>517525</xdr:colOff>
      <xdr:row>78</xdr:row>
      <xdr:rowOff>27708</xdr:rowOff>
    </xdr:to>
    <xdr:cxnSp macro="">
      <xdr:nvCxnSpPr>
        <xdr:cNvPr id="611" name="直線コネクタ 610"/>
        <xdr:cNvCxnSpPr/>
      </xdr:nvCxnSpPr>
      <xdr:spPr>
        <a:xfrm flipV="1">
          <a:off x="15481300" y="13400309"/>
          <a:ext cx="8382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27708</xdr:rowOff>
    </xdr:from>
    <xdr:to>
      <xdr:col>22</xdr:col>
      <xdr:colOff>365125</xdr:colOff>
      <xdr:row>78</xdr:row>
      <xdr:rowOff>39154</xdr:rowOff>
    </xdr:to>
    <xdr:cxnSp macro="">
      <xdr:nvCxnSpPr>
        <xdr:cNvPr id="614" name="直線コネクタ 613"/>
        <xdr:cNvCxnSpPr/>
      </xdr:nvCxnSpPr>
      <xdr:spPr>
        <a:xfrm flipV="1">
          <a:off x="14592300" y="13400808"/>
          <a:ext cx="8890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39154</xdr:rowOff>
    </xdr:from>
    <xdr:to>
      <xdr:col>21</xdr:col>
      <xdr:colOff>161925</xdr:colOff>
      <xdr:row>78</xdr:row>
      <xdr:rowOff>39771</xdr:rowOff>
    </xdr:to>
    <xdr:cxnSp macro="">
      <xdr:nvCxnSpPr>
        <xdr:cNvPr id="617" name="直線コネクタ 616"/>
        <xdr:cNvCxnSpPr/>
      </xdr:nvCxnSpPr>
      <xdr:spPr>
        <a:xfrm flipV="1">
          <a:off x="13703300" y="13412254"/>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18633</xdr:rowOff>
    </xdr:from>
    <xdr:to>
      <xdr:col>19</xdr:col>
      <xdr:colOff>644525</xdr:colOff>
      <xdr:row>78</xdr:row>
      <xdr:rowOff>39771</xdr:rowOff>
    </xdr:to>
    <xdr:cxnSp macro="">
      <xdr:nvCxnSpPr>
        <xdr:cNvPr id="620" name="直線コネクタ 619"/>
        <xdr:cNvCxnSpPr/>
      </xdr:nvCxnSpPr>
      <xdr:spPr>
        <a:xfrm>
          <a:off x="12814300" y="13391733"/>
          <a:ext cx="889000" cy="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147859</xdr:rowOff>
    </xdr:from>
    <xdr:to>
      <xdr:col>23</xdr:col>
      <xdr:colOff>568325</xdr:colOff>
      <xdr:row>78</xdr:row>
      <xdr:rowOff>78009</xdr:rowOff>
    </xdr:to>
    <xdr:sp macro="" textlink="">
      <xdr:nvSpPr>
        <xdr:cNvPr id="630" name="円/楕円 629"/>
        <xdr:cNvSpPr/>
      </xdr:nvSpPr>
      <xdr:spPr>
        <a:xfrm>
          <a:off x="16268700" y="1334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62786</xdr:rowOff>
    </xdr:from>
    <xdr:ext cx="534377" cy="259045"/>
    <xdr:sp macro="" textlink="">
      <xdr:nvSpPr>
        <xdr:cNvPr id="631" name="公債費該当値テキスト"/>
        <xdr:cNvSpPr txBox="1"/>
      </xdr:nvSpPr>
      <xdr:spPr>
        <a:xfrm>
          <a:off x="16370300" y="132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49,525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148358</xdr:rowOff>
    </xdr:from>
    <xdr:to>
      <xdr:col>22</xdr:col>
      <xdr:colOff>415925</xdr:colOff>
      <xdr:row>78</xdr:row>
      <xdr:rowOff>78508</xdr:rowOff>
    </xdr:to>
    <xdr:sp macro="" textlink="">
      <xdr:nvSpPr>
        <xdr:cNvPr id="632" name="円/楕円 631"/>
        <xdr:cNvSpPr/>
      </xdr:nvSpPr>
      <xdr:spPr>
        <a:xfrm>
          <a:off x="15430500" y="1335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69635</xdr:rowOff>
    </xdr:from>
    <xdr:ext cx="534377" cy="259045"/>
    <xdr:sp macro="" textlink="">
      <xdr:nvSpPr>
        <xdr:cNvPr id="633" name="テキスト ボックス 632"/>
        <xdr:cNvSpPr txBox="1"/>
      </xdr:nvSpPr>
      <xdr:spPr>
        <a:xfrm>
          <a:off x="15214111" y="1344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159804</xdr:rowOff>
    </xdr:from>
    <xdr:to>
      <xdr:col>21</xdr:col>
      <xdr:colOff>212725</xdr:colOff>
      <xdr:row>78</xdr:row>
      <xdr:rowOff>89954</xdr:rowOff>
    </xdr:to>
    <xdr:sp macro="" textlink="">
      <xdr:nvSpPr>
        <xdr:cNvPr id="634" name="円/楕円 633"/>
        <xdr:cNvSpPr/>
      </xdr:nvSpPr>
      <xdr:spPr>
        <a:xfrm>
          <a:off x="14541500" y="1336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81081</xdr:rowOff>
    </xdr:from>
    <xdr:ext cx="534377" cy="259045"/>
    <xdr:sp macro="" textlink="">
      <xdr:nvSpPr>
        <xdr:cNvPr id="635" name="テキスト ボックス 634"/>
        <xdr:cNvSpPr txBox="1"/>
      </xdr:nvSpPr>
      <xdr:spPr>
        <a:xfrm>
          <a:off x="14325111" y="1345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160421</xdr:rowOff>
    </xdr:from>
    <xdr:to>
      <xdr:col>20</xdr:col>
      <xdr:colOff>9525</xdr:colOff>
      <xdr:row>78</xdr:row>
      <xdr:rowOff>90571</xdr:rowOff>
    </xdr:to>
    <xdr:sp macro="" textlink="">
      <xdr:nvSpPr>
        <xdr:cNvPr id="636" name="円/楕円 635"/>
        <xdr:cNvSpPr/>
      </xdr:nvSpPr>
      <xdr:spPr>
        <a:xfrm>
          <a:off x="13652500" y="1336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81698</xdr:rowOff>
    </xdr:from>
    <xdr:ext cx="534377" cy="259045"/>
    <xdr:sp macro="" textlink="">
      <xdr:nvSpPr>
        <xdr:cNvPr id="637" name="テキスト ボックス 636"/>
        <xdr:cNvSpPr txBox="1"/>
      </xdr:nvSpPr>
      <xdr:spPr>
        <a:xfrm>
          <a:off x="13436111" y="134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139283</xdr:rowOff>
    </xdr:from>
    <xdr:to>
      <xdr:col>18</xdr:col>
      <xdr:colOff>492125</xdr:colOff>
      <xdr:row>78</xdr:row>
      <xdr:rowOff>69433</xdr:rowOff>
    </xdr:to>
    <xdr:sp macro="" textlink="">
      <xdr:nvSpPr>
        <xdr:cNvPr id="638" name="円/楕円 637"/>
        <xdr:cNvSpPr/>
      </xdr:nvSpPr>
      <xdr:spPr>
        <a:xfrm>
          <a:off x="12763500" y="1334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60560</xdr:rowOff>
    </xdr:from>
    <xdr:ext cx="534377" cy="259045"/>
    <xdr:sp macro="" textlink="">
      <xdr:nvSpPr>
        <xdr:cNvPr id="639" name="テキスト ボックス 638"/>
        <xdr:cNvSpPr txBox="1"/>
      </xdr:nvSpPr>
      <xdr:spPr>
        <a:xfrm>
          <a:off x="12547111" y="1343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30970</xdr:rowOff>
    </xdr:from>
    <xdr:to>
      <xdr:col>23</xdr:col>
      <xdr:colOff>517525</xdr:colOff>
      <xdr:row>97</xdr:row>
      <xdr:rowOff>57091</xdr:rowOff>
    </xdr:to>
    <xdr:cxnSp macro="">
      <xdr:nvCxnSpPr>
        <xdr:cNvPr id="668" name="直線コネクタ 667"/>
        <xdr:cNvCxnSpPr/>
      </xdr:nvCxnSpPr>
      <xdr:spPr>
        <a:xfrm flipV="1">
          <a:off x="15481300" y="16661620"/>
          <a:ext cx="838200" cy="2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106477</xdr:rowOff>
    </xdr:from>
    <xdr:to>
      <xdr:col>22</xdr:col>
      <xdr:colOff>365125</xdr:colOff>
      <xdr:row>97</xdr:row>
      <xdr:rowOff>57091</xdr:rowOff>
    </xdr:to>
    <xdr:cxnSp macro="">
      <xdr:nvCxnSpPr>
        <xdr:cNvPr id="671" name="直線コネクタ 670"/>
        <xdr:cNvCxnSpPr/>
      </xdr:nvCxnSpPr>
      <xdr:spPr>
        <a:xfrm>
          <a:off x="14592300" y="16565677"/>
          <a:ext cx="889000" cy="12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3" name="テキスト ボックス 672"/>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106477</xdr:rowOff>
    </xdr:from>
    <xdr:to>
      <xdr:col>21</xdr:col>
      <xdr:colOff>161925</xdr:colOff>
      <xdr:row>96</xdr:row>
      <xdr:rowOff>130632</xdr:rowOff>
    </xdr:to>
    <xdr:cxnSp macro="">
      <xdr:nvCxnSpPr>
        <xdr:cNvPr id="674" name="直線コネクタ 673"/>
        <xdr:cNvCxnSpPr/>
      </xdr:nvCxnSpPr>
      <xdr:spPr>
        <a:xfrm flipV="1">
          <a:off x="13703300" y="16565677"/>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23337</xdr:rowOff>
    </xdr:from>
    <xdr:ext cx="534377" cy="259045"/>
    <xdr:sp macro="" textlink="">
      <xdr:nvSpPr>
        <xdr:cNvPr id="676" name="テキスト ボックス 675"/>
        <xdr:cNvSpPr txBox="1"/>
      </xdr:nvSpPr>
      <xdr:spPr>
        <a:xfrm>
          <a:off x="14325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130632</xdr:rowOff>
    </xdr:from>
    <xdr:to>
      <xdr:col>19</xdr:col>
      <xdr:colOff>644525</xdr:colOff>
      <xdr:row>97</xdr:row>
      <xdr:rowOff>68218</xdr:rowOff>
    </xdr:to>
    <xdr:cxnSp macro="">
      <xdr:nvCxnSpPr>
        <xdr:cNvPr id="677" name="直線コネクタ 676"/>
        <xdr:cNvCxnSpPr/>
      </xdr:nvCxnSpPr>
      <xdr:spPr>
        <a:xfrm flipV="1">
          <a:off x="12814300" y="16589832"/>
          <a:ext cx="889000" cy="10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41183</xdr:rowOff>
    </xdr:from>
    <xdr:ext cx="534377" cy="259045"/>
    <xdr:sp macro="" textlink="">
      <xdr:nvSpPr>
        <xdr:cNvPr id="679" name="テキスト ボックス 678"/>
        <xdr:cNvSpPr txBox="1"/>
      </xdr:nvSpPr>
      <xdr:spPr>
        <a:xfrm>
          <a:off x="13436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151620</xdr:rowOff>
    </xdr:from>
    <xdr:to>
      <xdr:col>23</xdr:col>
      <xdr:colOff>568325</xdr:colOff>
      <xdr:row>97</xdr:row>
      <xdr:rowOff>81770</xdr:rowOff>
    </xdr:to>
    <xdr:sp macro="" textlink="">
      <xdr:nvSpPr>
        <xdr:cNvPr id="687" name="円/楕円 686"/>
        <xdr:cNvSpPr/>
      </xdr:nvSpPr>
      <xdr:spPr>
        <a:xfrm>
          <a:off x="16268700" y="1661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3047</xdr:rowOff>
    </xdr:from>
    <xdr:ext cx="534377" cy="259045"/>
    <xdr:sp macro="" textlink="">
      <xdr:nvSpPr>
        <xdr:cNvPr id="688" name="積立金該当値テキスト"/>
        <xdr:cNvSpPr txBox="1"/>
      </xdr:nvSpPr>
      <xdr:spPr>
        <a:xfrm>
          <a:off x="16370300" y="1646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46,769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6291</xdr:rowOff>
    </xdr:from>
    <xdr:to>
      <xdr:col>22</xdr:col>
      <xdr:colOff>415925</xdr:colOff>
      <xdr:row>97</xdr:row>
      <xdr:rowOff>107891</xdr:rowOff>
    </xdr:to>
    <xdr:sp macro="" textlink="">
      <xdr:nvSpPr>
        <xdr:cNvPr id="689" name="円/楕円 688"/>
        <xdr:cNvSpPr/>
      </xdr:nvSpPr>
      <xdr:spPr>
        <a:xfrm>
          <a:off x="15430500" y="1663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124418</xdr:rowOff>
    </xdr:from>
    <xdr:ext cx="534377" cy="259045"/>
    <xdr:sp macro="" textlink="">
      <xdr:nvSpPr>
        <xdr:cNvPr id="690" name="テキスト ボックス 689"/>
        <xdr:cNvSpPr txBox="1"/>
      </xdr:nvSpPr>
      <xdr:spPr>
        <a:xfrm>
          <a:off x="15214111" y="164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43,341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55677</xdr:rowOff>
    </xdr:from>
    <xdr:to>
      <xdr:col>21</xdr:col>
      <xdr:colOff>212725</xdr:colOff>
      <xdr:row>96</xdr:row>
      <xdr:rowOff>157277</xdr:rowOff>
    </xdr:to>
    <xdr:sp macro="" textlink="">
      <xdr:nvSpPr>
        <xdr:cNvPr id="691" name="円/楕円 690"/>
        <xdr:cNvSpPr/>
      </xdr:nvSpPr>
      <xdr:spPr>
        <a:xfrm>
          <a:off x="14541500" y="165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2354</xdr:rowOff>
    </xdr:from>
    <xdr:ext cx="534377" cy="259045"/>
    <xdr:sp macro="" textlink="">
      <xdr:nvSpPr>
        <xdr:cNvPr id="692" name="テキスト ボックス 691"/>
        <xdr:cNvSpPr txBox="1"/>
      </xdr:nvSpPr>
      <xdr:spPr>
        <a:xfrm>
          <a:off x="14325111" y="1629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79832</xdr:rowOff>
    </xdr:from>
    <xdr:to>
      <xdr:col>20</xdr:col>
      <xdr:colOff>9525</xdr:colOff>
      <xdr:row>97</xdr:row>
      <xdr:rowOff>9982</xdr:rowOff>
    </xdr:to>
    <xdr:sp macro="" textlink="">
      <xdr:nvSpPr>
        <xdr:cNvPr id="693" name="円/楕円 692"/>
        <xdr:cNvSpPr/>
      </xdr:nvSpPr>
      <xdr:spPr>
        <a:xfrm>
          <a:off x="13652500" y="165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26509</xdr:rowOff>
    </xdr:from>
    <xdr:ext cx="534377" cy="259045"/>
    <xdr:sp macro="" textlink="">
      <xdr:nvSpPr>
        <xdr:cNvPr id="694" name="テキスト ボックス 693"/>
        <xdr:cNvSpPr txBox="1"/>
      </xdr:nvSpPr>
      <xdr:spPr>
        <a:xfrm>
          <a:off x="13436111" y="1631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17418</xdr:rowOff>
    </xdr:from>
    <xdr:to>
      <xdr:col>18</xdr:col>
      <xdr:colOff>492125</xdr:colOff>
      <xdr:row>97</xdr:row>
      <xdr:rowOff>119018</xdr:rowOff>
    </xdr:to>
    <xdr:sp macro="" textlink="">
      <xdr:nvSpPr>
        <xdr:cNvPr id="695" name="円/楕円 694"/>
        <xdr:cNvSpPr/>
      </xdr:nvSpPr>
      <xdr:spPr>
        <a:xfrm>
          <a:off x="12763500" y="166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110145</xdr:rowOff>
    </xdr:from>
    <xdr:ext cx="534377" cy="259045"/>
    <xdr:sp macro="" textlink="">
      <xdr:nvSpPr>
        <xdr:cNvPr id="696" name="テキスト ボックス 695"/>
        <xdr:cNvSpPr txBox="1"/>
      </xdr:nvSpPr>
      <xdr:spPr>
        <a:xfrm>
          <a:off x="12547111" y="1674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87677</xdr:rowOff>
    </xdr:from>
    <xdr:to>
      <xdr:col>32</xdr:col>
      <xdr:colOff>187325</xdr:colOff>
      <xdr:row>59</xdr:row>
      <xdr:rowOff>88461</xdr:rowOff>
    </xdr:to>
    <xdr:cxnSp macro="">
      <xdr:nvCxnSpPr>
        <xdr:cNvPr id="784" name="直線コネクタ 783"/>
        <xdr:cNvCxnSpPr/>
      </xdr:nvCxnSpPr>
      <xdr:spPr>
        <a:xfrm>
          <a:off x="21323300" y="10203227"/>
          <a:ext cx="8382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87677</xdr:rowOff>
    </xdr:from>
    <xdr:to>
      <xdr:col>31</xdr:col>
      <xdr:colOff>34925</xdr:colOff>
      <xdr:row>59</xdr:row>
      <xdr:rowOff>90780</xdr:rowOff>
    </xdr:to>
    <xdr:cxnSp macro="">
      <xdr:nvCxnSpPr>
        <xdr:cNvPr id="787" name="直線コネクタ 786"/>
        <xdr:cNvCxnSpPr/>
      </xdr:nvCxnSpPr>
      <xdr:spPr>
        <a:xfrm flipV="1">
          <a:off x="20434300" y="10203227"/>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90780</xdr:rowOff>
    </xdr:from>
    <xdr:to>
      <xdr:col>29</xdr:col>
      <xdr:colOff>517525</xdr:colOff>
      <xdr:row>59</xdr:row>
      <xdr:rowOff>97246</xdr:rowOff>
    </xdr:to>
    <xdr:cxnSp macro="">
      <xdr:nvCxnSpPr>
        <xdr:cNvPr id="790" name="直線コネクタ 789"/>
        <xdr:cNvCxnSpPr/>
      </xdr:nvCxnSpPr>
      <xdr:spPr>
        <a:xfrm flipV="1">
          <a:off x="19545300" y="10206330"/>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97246</xdr:rowOff>
    </xdr:from>
    <xdr:to>
      <xdr:col>28</xdr:col>
      <xdr:colOff>314325</xdr:colOff>
      <xdr:row>59</xdr:row>
      <xdr:rowOff>98878</xdr:rowOff>
    </xdr:to>
    <xdr:cxnSp macro="">
      <xdr:nvCxnSpPr>
        <xdr:cNvPr id="793" name="直線コネクタ 792"/>
        <xdr:cNvCxnSpPr/>
      </xdr:nvCxnSpPr>
      <xdr:spPr>
        <a:xfrm flipV="1">
          <a:off x="18656300" y="102127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37661</xdr:rowOff>
    </xdr:from>
    <xdr:to>
      <xdr:col>32</xdr:col>
      <xdr:colOff>238125</xdr:colOff>
      <xdr:row>59</xdr:row>
      <xdr:rowOff>139261</xdr:rowOff>
    </xdr:to>
    <xdr:sp macro="" textlink="">
      <xdr:nvSpPr>
        <xdr:cNvPr id="803" name="円/楕円 802"/>
        <xdr:cNvSpPr/>
      </xdr:nvSpPr>
      <xdr:spPr>
        <a:xfrm>
          <a:off x="22110700" y="1015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124038</xdr:rowOff>
    </xdr:from>
    <xdr:ext cx="378565" cy="259045"/>
    <xdr:sp macro="" textlink="">
      <xdr:nvSpPr>
        <xdr:cNvPr id="804" name="貸付金該当値テキスト"/>
        <xdr:cNvSpPr txBox="1"/>
      </xdr:nvSpPr>
      <xdr:spPr>
        <a:xfrm>
          <a:off x="22212300" y="10068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36877</xdr:rowOff>
    </xdr:from>
    <xdr:to>
      <xdr:col>31</xdr:col>
      <xdr:colOff>85725</xdr:colOff>
      <xdr:row>59</xdr:row>
      <xdr:rowOff>138477</xdr:rowOff>
    </xdr:to>
    <xdr:sp macro="" textlink="">
      <xdr:nvSpPr>
        <xdr:cNvPr id="805" name="円/楕円 804"/>
        <xdr:cNvSpPr/>
      </xdr:nvSpPr>
      <xdr:spPr>
        <a:xfrm>
          <a:off x="21272500" y="1015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129604</xdr:rowOff>
    </xdr:from>
    <xdr:ext cx="378565" cy="259045"/>
    <xdr:sp macro="" textlink="">
      <xdr:nvSpPr>
        <xdr:cNvPr id="806" name="テキスト ボックス 805"/>
        <xdr:cNvSpPr txBox="1"/>
      </xdr:nvSpPr>
      <xdr:spPr>
        <a:xfrm>
          <a:off x="21134017" y="10245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39980</xdr:rowOff>
    </xdr:from>
    <xdr:to>
      <xdr:col>29</xdr:col>
      <xdr:colOff>568325</xdr:colOff>
      <xdr:row>59</xdr:row>
      <xdr:rowOff>141580</xdr:rowOff>
    </xdr:to>
    <xdr:sp macro="" textlink="">
      <xdr:nvSpPr>
        <xdr:cNvPr id="807" name="円/楕円 806"/>
        <xdr:cNvSpPr/>
      </xdr:nvSpPr>
      <xdr:spPr>
        <a:xfrm>
          <a:off x="20383500" y="101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132707</xdr:rowOff>
    </xdr:from>
    <xdr:ext cx="378565" cy="259045"/>
    <xdr:sp macro="" textlink="">
      <xdr:nvSpPr>
        <xdr:cNvPr id="808" name="テキスト ボックス 807"/>
        <xdr:cNvSpPr txBox="1"/>
      </xdr:nvSpPr>
      <xdr:spPr>
        <a:xfrm>
          <a:off x="20245017" y="10248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46446</xdr:rowOff>
    </xdr:from>
    <xdr:to>
      <xdr:col>28</xdr:col>
      <xdr:colOff>365125</xdr:colOff>
      <xdr:row>59</xdr:row>
      <xdr:rowOff>148046</xdr:rowOff>
    </xdr:to>
    <xdr:sp macro="" textlink="">
      <xdr:nvSpPr>
        <xdr:cNvPr id="809" name="円/楕円 808"/>
        <xdr:cNvSpPr/>
      </xdr:nvSpPr>
      <xdr:spPr>
        <a:xfrm>
          <a:off x="19494500" y="1016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139173</xdr:rowOff>
    </xdr:from>
    <xdr:ext cx="313932" cy="259045"/>
    <xdr:sp macro="" textlink="">
      <xdr:nvSpPr>
        <xdr:cNvPr id="810" name="テキスト ボックス 809"/>
        <xdr:cNvSpPr txBox="1"/>
      </xdr:nvSpPr>
      <xdr:spPr>
        <a:xfrm>
          <a:off x="19388333" y="1025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11" name="円/楕円 81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12" name="テキスト ボックス 81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158379</xdr:rowOff>
    </xdr:from>
    <xdr:to>
      <xdr:col>32</xdr:col>
      <xdr:colOff>187325</xdr:colOff>
      <xdr:row>76</xdr:row>
      <xdr:rowOff>47003</xdr:rowOff>
    </xdr:to>
    <xdr:cxnSp macro="">
      <xdr:nvCxnSpPr>
        <xdr:cNvPr id="844" name="直線コネクタ 843"/>
        <xdr:cNvCxnSpPr/>
      </xdr:nvCxnSpPr>
      <xdr:spPr>
        <a:xfrm>
          <a:off x="21323300" y="13017129"/>
          <a:ext cx="838200" cy="6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158379</xdr:rowOff>
    </xdr:from>
    <xdr:to>
      <xdr:col>31</xdr:col>
      <xdr:colOff>34925</xdr:colOff>
      <xdr:row>76</xdr:row>
      <xdr:rowOff>8336</xdr:rowOff>
    </xdr:to>
    <xdr:cxnSp macro="">
      <xdr:nvCxnSpPr>
        <xdr:cNvPr id="847" name="直線コネクタ 846"/>
        <xdr:cNvCxnSpPr/>
      </xdr:nvCxnSpPr>
      <xdr:spPr>
        <a:xfrm flipV="1">
          <a:off x="20434300" y="13017129"/>
          <a:ext cx="889000" cy="2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8336</xdr:rowOff>
    </xdr:from>
    <xdr:to>
      <xdr:col>29</xdr:col>
      <xdr:colOff>517525</xdr:colOff>
      <xdr:row>77</xdr:row>
      <xdr:rowOff>12990</xdr:rowOff>
    </xdr:to>
    <xdr:cxnSp macro="">
      <xdr:nvCxnSpPr>
        <xdr:cNvPr id="850" name="直線コネクタ 849"/>
        <xdr:cNvCxnSpPr/>
      </xdr:nvCxnSpPr>
      <xdr:spPr>
        <a:xfrm flipV="1">
          <a:off x="19545300" y="13038536"/>
          <a:ext cx="889000" cy="17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125935</xdr:rowOff>
    </xdr:from>
    <xdr:to>
      <xdr:col>28</xdr:col>
      <xdr:colOff>314325</xdr:colOff>
      <xdr:row>77</xdr:row>
      <xdr:rowOff>12990</xdr:rowOff>
    </xdr:to>
    <xdr:cxnSp macro="">
      <xdr:nvCxnSpPr>
        <xdr:cNvPr id="853" name="直線コネクタ 852"/>
        <xdr:cNvCxnSpPr/>
      </xdr:nvCxnSpPr>
      <xdr:spPr>
        <a:xfrm>
          <a:off x="18656300" y="13156135"/>
          <a:ext cx="889000" cy="5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167653</xdr:rowOff>
    </xdr:from>
    <xdr:to>
      <xdr:col>32</xdr:col>
      <xdr:colOff>238125</xdr:colOff>
      <xdr:row>76</xdr:row>
      <xdr:rowOff>97803</xdr:rowOff>
    </xdr:to>
    <xdr:sp macro="" textlink="">
      <xdr:nvSpPr>
        <xdr:cNvPr id="863" name="円/楕円 862"/>
        <xdr:cNvSpPr/>
      </xdr:nvSpPr>
      <xdr:spPr>
        <a:xfrm>
          <a:off x="22110700" y="130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146080</xdr:rowOff>
    </xdr:from>
    <xdr:ext cx="534377" cy="259045"/>
    <xdr:sp macro="" textlink="">
      <xdr:nvSpPr>
        <xdr:cNvPr id="864" name="繰出金該当値テキスト"/>
        <xdr:cNvSpPr txBox="1"/>
      </xdr:nvSpPr>
      <xdr:spPr>
        <a:xfrm>
          <a:off x="22212300" y="1300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54,677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107580</xdr:rowOff>
    </xdr:from>
    <xdr:to>
      <xdr:col>31</xdr:col>
      <xdr:colOff>85725</xdr:colOff>
      <xdr:row>76</xdr:row>
      <xdr:rowOff>37731</xdr:rowOff>
    </xdr:to>
    <xdr:sp macro="" textlink="">
      <xdr:nvSpPr>
        <xdr:cNvPr id="865" name="円/楕円 864"/>
        <xdr:cNvSpPr/>
      </xdr:nvSpPr>
      <xdr:spPr>
        <a:xfrm>
          <a:off x="21272500" y="129663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28856</xdr:rowOff>
    </xdr:from>
    <xdr:ext cx="534377" cy="259045"/>
    <xdr:sp macro="" textlink="">
      <xdr:nvSpPr>
        <xdr:cNvPr id="866" name="テキスト ボックス 865"/>
        <xdr:cNvSpPr txBox="1"/>
      </xdr:nvSpPr>
      <xdr:spPr>
        <a:xfrm>
          <a:off x="21056111" y="1305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58,356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128987</xdr:rowOff>
    </xdr:from>
    <xdr:to>
      <xdr:col>29</xdr:col>
      <xdr:colOff>568325</xdr:colOff>
      <xdr:row>76</xdr:row>
      <xdr:rowOff>59137</xdr:rowOff>
    </xdr:to>
    <xdr:sp macro="" textlink="">
      <xdr:nvSpPr>
        <xdr:cNvPr id="867" name="円/楕円 866"/>
        <xdr:cNvSpPr/>
      </xdr:nvSpPr>
      <xdr:spPr>
        <a:xfrm>
          <a:off x="20383500" y="1298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50263</xdr:rowOff>
    </xdr:from>
    <xdr:ext cx="534377" cy="259045"/>
    <xdr:sp macro="" textlink="">
      <xdr:nvSpPr>
        <xdr:cNvPr id="868" name="テキスト ボックス 867"/>
        <xdr:cNvSpPr txBox="1"/>
      </xdr:nvSpPr>
      <xdr:spPr>
        <a:xfrm>
          <a:off x="20167111" y="1308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57,045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133640</xdr:rowOff>
    </xdr:from>
    <xdr:to>
      <xdr:col>28</xdr:col>
      <xdr:colOff>365125</xdr:colOff>
      <xdr:row>77</xdr:row>
      <xdr:rowOff>63790</xdr:rowOff>
    </xdr:to>
    <xdr:sp macro="" textlink="">
      <xdr:nvSpPr>
        <xdr:cNvPr id="869" name="円/楕円 868"/>
        <xdr:cNvSpPr/>
      </xdr:nvSpPr>
      <xdr:spPr>
        <a:xfrm>
          <a:off x="19494500" y="1316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54917</xdr:rowOff>
    </xdr:from>
    <xdr:ext cx="534377" cy="259045"/>
    <xdr:sp macro="" textlink="">
      <xdr:nvSpPr>
        <xdr:cNvPr id="870" name="テキスト ボックス 869"/>
        <xdr:cNvSpPr txBox="1"/>
      </xdr:nvSpPr>
      <xdr:spPr>
        <a:xfrm>
          <a:off x="19278111" y="1325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75135</xdr:rowOff>
    </xdr:from>
    <xdr:to>
      <xdr:col>27</xdr:col>
      <xdr:colOff>161925</xdr:colOff>
      <xdr:row>77</xdr:row>
      <xdr:rowOff>5285</xdr:rowOff>
    </xdr:to>
    <xdr:sp macro="" textlink="">
      <xdr:nvSpPr>
        <xdr:cNvPr id="871" name="円/楕円 870"/>
        <xdr:cNvSpPr/>
      </xdr:nvSpPr>
      <xdr:spPr>
        <a:xfrm>
          <a:off x="18605500" y="1310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167862</xdr:rowOff>
    </xdr:from>
    <xdr:ext cx="534377" cy="259045"/>
    <xdr:sp macro="" textlink="">
      <xdr:nvSpPr>
        <xdr:cNvPr id="872" name="テキスト ボックス 871"/>
        <xdr:cNvSpPr txBox="1"/>
      </xdr:nvSpPr>
      <xdr:spPr>
        <a:xfrm>
          <a:off x="18389111" y="1319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本市は、</a:t>
          </a:r>
          <a:r>
            <a:rPr kumimoji="1" lang="ja-JP" altLang="en-US" sz="1300">
              <a:solidFill>
                <a:schemeClr val="dk1"/>
              </a:solidFill>
              <a:effectLst/>
              <a:latin typeface="+mn-lt"/>
              <a:ea typeface="+mn-ea"/>
              <a:cs typeface="+mn-cs"/>
            </a:rPr>
            <a:t>平成１８年１月１日の</a:t>
          </a:r>
          <a:r>
            <a:rPr kumimoji="1" lang="ja-JP" altLang="ja-JP" sz="1300">
              <a:solidFill>
                <a:schemeClr val="dk1"/>
              </a:solidFill>
              <a:effectLst/>
              <a:latin typeface="+mn-lt"/>
              <a:ea typeface="+mn-ea"/>
              <a:cs typeface="+mn-cs"/>
            </a:rPr>
            <a:t>合併後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積極的に行財政改革と民間委託等を推し進めてきた。それと併せて新市建設計画をもとに新たなまちづくりを実施してきた。その効果もあり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維持補修費は</a:t>
          </a:r>
          <a:r>
            <a:rPr kumimoji="1" lang="ja-JP" altLang="en-US" sz="1300">
              <a:solidFill>
                <a:schemeClr val="dk1"/>
              </a:solidFill>
              <a:effectLst/>
              <a:latin typeface="+mn-lt"/>
              <a:ea typeface="+mn-ea"/>
              <a:cs typeface="+mn-cs"/>
            </a:rPr>
            <a:t>類似団体と比較して</a:t>
          </a:r>
          <a:r>
            <a:rPr kumimoji="1" lang="ja-JP" altLang="ja-JP" sz="1300">
              <a:solidFill>
                <a:schemeClr val="dk1"/>
              </a:solidFill>
              <a:effectLst/>
              <a:latin typeface="+mn-lt"/>
              <a:ea typeface="+mn-ea"/>
              <a:cs typeface="+mn-cs"/>
            </a:rPr>
            <a:t>低く、普通建設事業費（うち新規整備）の数値は高</a:t>
          </a:r>
          <a:r>
            <a:rPr kumimoji="1" lang="ja-JP" altLang="en-US" sz="1300">
              <a:solidFill>
                <a:schemeClr val="dk1"/>
              </a:solidFill>
              <a:effectLst/>
              <a:latin typeface="+mn-lt"/>
              <a:ea typeface="+mn-ea"/>
              <a:cs typeface="+mn-cs"/>
            </a:rPr>
            <a:t>い状況である</a:t>
          </a:r>
          <a:r>
            <a:rPr kumimoji="1" lang="ja-JP" altLang="ja-JP" sz="1300">
              <a:solidFill>
                <a:schemeClr val="dk1"/>
              </a:solidFill>
              <a:effectLst/>
              <a:latin typeface="+mn-lt"/>
              <a:ea typeface="+mn-ea"/>
              <a:cs typeface="+mn-cs"/>
            </a:rPr>
            <a:t>。また、人件費は、職員適正化計画のもと職員削減を</a:t>
          </a:r>
          <a:r>
            <a:rPr kumimoji="1" lang="ja-JP" altLang="en-US" sz="1300">
              <a:solidFill>
                <a:schemeClr val="dk1"/>
              </a:solidFill>
              <a:effectLst/>
              <a:latin typeface="+mn-lt"/>
              <a:ea typeface="+mn-ea"/>
              <a:cs typeface="+mn-cs"/>
            </a:rPr>
            <a:t>着実に</a:t>
          </a:r>
          <a:r>
            <a:rPr kumimoji="1" lang="ja-JP" altLang="ja-JP" sz="1300">
              <a:solidFill>
                <a:schemeClr val="dk1"/>
              </a:solidFill>
              <a:effectLst/>
              <a:latin typeface="+mn-lt"/>
              <a:ea typeface="+mn-ea"/>
              <a:cs typeface="+mn-cs"/>
            </a:rPr>
            <a:t>実施してきたことにより</a:t>
          </a:r>
          <a:r>
            <a:rPr kumimoji="1" lang="ja-JP" altLang="en-US" sz="1300">
              <a:solidFill>
                <a:schemeClr val="dk1"/>
              </a:solidFill>
              <a:effectLst/>
              <a:latin typeface="+mn-lt"/>
              <a:ea typeface="+mn-ea"/>
              <a:cs typeface="+mn-cs"/>
            </a:rPr>
            <a:t>、類団体と比較しても低い水準を維持している。</a:t>
          </a:r>
          <a:r>
            <a:rPr kumimoji="1" lang="ja-JP" altLang="ja-JP" sz="1300">
              <a:solidFill>
                <a:schemeClr val="dk1"/>
              </a:solidFill>
              <a:effectLst/>
              <a:latin typeface="+mn-lt"/>
              <a:ea typeface="+mn-ea"/>
              <a:cs typeface="+mn-cs"/>
            </a:rPr>
            <a:t>公債費については、有利な起債を借入することを基本に進めてきたこともあり、一定の水準で推移している。また。一方、繰出金については、</a:t>
          </a:r>
          <a:r>
            <a:rPr kumimoji="1" lang="ja-JP" altLang="en-US" sz="1300">
              <a:solidFill>
                <a:schemeClr val="dk1"/>
              </a:solidFill>
              <a:effectLst/>
              <a:latin typeface="+mn-lt"/>
              <a:ea typeface="+mn-ea"/>
              <a:cs typeface="+mn-cs"/>
            </a:rPr>
            <a:t>前年より</a:t>
          </a:r>
          <a:r>
            <a:rPr kumimoji="1" lang="en-US" altLang="ja-JP" sz="1300">
              <a:solidFill>
                <a:schemeClr val="dk1"/>
              </a:solidFill>
              <a:effectLst/>
              <a:latin typeface="+mn-lt"/>
              <a:ea typeface="+mn-ea"/>
              <a:cs typeface="+mn-cs"/>
            </a:rPr>
            <a:t>3,679</a:t>
          </a:r>
          <a:r>
            <a:rPr kumimoji="1" lang="ja-JP" altLang="en-US" sz="1300">
              <a:solidFill>
                <a:schemeClr val="dk1"/>
              </a:solidFill>
              <a:effectLst/>
              <a:latin typeface="+mn-lt"/>
              <a:ea typeface="+mn-ea"/>
              <a:cs typeface="+mn-cs"/>
            </a:rPr>
            <a:t>円減少したが全国平均や沖縄県平均と比較すると高い</a:t>
          </a:r>
          <a:r>
            <a:rPr kumimoji="1" lang="ja-JP" altLang="ja-JP" sz="1300">
              <a:solidFill>
                <a:schemeClr val="dk1"/>
              </a:solidFill>
              <a:effectLst/>
              <a:latin typeface="+mn-lt"/>
              <a:ea typeface="+mn-ea"/>
              <a:cs typeface="+mn-cs"/>
            </a:rPr>
            <a:t>傾向にある。また、扶助費についても全般的に増加傾向にあり、今後も右肩上がりの状況が予想される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lang="ja-JP" altLang="en-US" sz="1400">
              <a:effectLst/>
            </a:rPr>
            <a:t>　</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43,247
43,069
49.94
25,502,607
24,383,210
990,126
11,206,893
20,295,767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21971</xdr:rowOff>
    </xdr:from>
    <xdr:to>
      <xdr:col>6</xdr:col>
      <xdr:colOff>511175</xdr:colOff>
      <xdr:row>36</xdr:row>
      <xdr:rowOff>140272</xdr:rowOff>
    </xdr:to>
    <xdr:cxnSp macro="">
      <xdr:nvCxnSpPr>
        <xdr:cNvPr id="61" name="直線コネクタ 60"/>
        <xdr:cNvCxnSpPr/>
      </xdr:nvCxnSpPr>
      <xdr:spPr>
        <a:xfrm>
          <a:off x="3797300" y="6194171"/>
          <a:ext cx="838200" cy="11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21971</xdr:rowOff>
    </xdr:from>
    <xdr:to>
      <xdr:col>5</xdr:col>
      <xdr:colOff>358775</xdr:colOff>
      <xdr:row>36</xdr:row>
      <xdr:rowOff>117221</xdr:rowOff>
    </xdr:to>
    <xdr:cxnSp macro="">
      <xdr:nvCxnSpPr>
        <xdr:cNvPr id="64" name="直線コネクタ 63"/>
        <xdr:cNvCxnSpPr/>
      </xdr:nvCxnSpPr>
      <xdr:spPr>
        <a:xfrm flipV="1">
          <a:off x="2908300" y="619417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98933</xdr:rowOff>
    </xdr:from>
    <xdr:to>
      <xdr:col>4</xdr:col>
      <xdr:colOff>155575</xdr:colOff>
      <xdr:row>36</xdr:row>
      <xdr:rowOff>117221</xdr:rowOff>
    </xdr:to>
    <xdr:cxnSp macro="">
      <xdr:nvCxnSpPr>
        <xdr:cNvPr id="67" name="直線コネクタ 66"/>
        <xdr:cNvCxnSpPr/>
      </xdr:nvCxnSpPr>
      <xdr:spPr>
        <a:xfrm>
          <a:off x="2019300" y="627113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63500</xdr:rowOff>
    </xdr:from>
    <xdr:to>
      <xdr:col>2</xdr:col>
      <xdr:colOff>638175</xdr:colOff>
      <xdr:row>36</xdr:row>
      <xdr:rowOff>98933</xdr:rowOff>
    </xdr:to>
    <xdr:cxnSp macro="">
      <xdr:nvCxnSpPr>
        <xdr:cNvPr id="70" name="直線コネクタ 69"/>
        <xdr:cNvCxnSpPr/>
      </xdr:nvCxnSpPr>
      <xdr:spPr>
        <a:xfrm>
          <a:off x="1130300" y="6235700"/>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89472</xdr:rowOff>
    </xdr:from>
    <xdr:to>
      <xdr:col>6</xdr:col>
      <xdr:colOff>561975</xdr:colOff>
      <xdr:row>37</xdr:row>
      <xdr:rowOff>19622</xdr:rowOff>
    </xdr:to>
    <xdr:sp macro="" textlink="">
      <xdr:nvSpPr>
        <xdr:cNvPr id="80" name="円/楕円 79"/>
        <xdr:cNvSpPr/>
      </xdr:nvSpPr>
      <xdr:spPr>
        <a:xfrm>
          <a:off x="4584700" y="626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67899</xdr:rowOff>
    </xdr:from>
    <xdr:ext cx="469744" cy="259045"/>
    <xdr:sp macro="" textlink="">
      <xdr:nvSpPr>
        <xdr:cNvPr id="81" name="議会費該当値テキスト"/>
        <xdr:cNvSpPr txBox="1"/>
      </xdr:nvSpPr>
      <xdr:spPr>
        <a:xfrm>
          <a:off x="4686300" y="624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142621</xdr:rowOff>
    </xdr:from>
    <xdr:to>
      <xdr:col>5</xdr:col>
      <xdr:colOff>409575</xdr:colOff>
      <xdr:row>36</xdr:row>
      <xdr:rowOff>72771</xdr:rowOff>
    </xdr:to>
    <xdr:sp macro="" textlink="">
      <xdr:nvSpPr>
        <xdr:cNvPr id="82" name="円/楕円 81"/>
        <xdr:cNvSpPr/>
      </xdr:nvSpPr>
      <xdr:spPr>
        <a:xfrm>
          <a:off x="37465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63898</xdr:rowOff>
    </xdr:from>
    <xdr:ext cx="469744" cy="259045"/>
    <xdr:sp macro="" textlink="">
      <xdr:nvSpPr>
        <xdr:cNvPr id="83" name="テキスト ボックス 82"/>
        <xdr:cNvSpPr txBox="1"/>
      </xdr:nvSpPr>
      <xdr:spPr>
        <a:xfrm>
          <a:off x="3562427" y="623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66421</xdr:rowOff>
    </xdr:from>
    <xdr:to>
      <xdr:col>4</xdr:col>
      <xdr:colOff>206375</xdr:colOff>
      <xdr:row>36</xdr:row>
      <xdr:rowOff>168021</xdr:rowOff>
    </xdr:to>
    <xdr:sp macro="" textlink="">
      <xdr:nvSpPr>
        <xdr:cNvPr id="84" name="円/楕円 83"/>
        <xdr:cNvSpPr/>
      </xdr:nvSpPr>
      <xdr:spPr>
        <a:xfrm>
          <a:off x="2857500" y="62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159148</xdr:rowOff>
    </xdr:from>
    <xdr:ext cx="469744" cy="259045"/>
    <xdr:sp macro="" textlink="">
      <xdr:nvSpPr>
        <xdr:cNvPr id="85" name="テキスト ボックス 84"/>
        <xdr:cNvSpPr txBox="1"/>
      </xdr:nvSpPr>
      <xdr:spPr>
        <a:xfrm>
          <a:off x="2673427" y="633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48133</xdr:rowOff>
    </xdr:from>
    <xdr:to>
      <xdr:col>3</xdr:col>
      <xdr:colOff>3175</xdr:colOff>
      <xdr:row>36</xdr:row>
      <xdr:rowOff>149733</xdr:rowOff>
    </xdr:to>
    <xdr:sp macro="" textlink="">
      <xdr:nvSpPr>
        <xdr:cNvPr id="86" name="円/楕円 85"/>
        <xdr:cNvSpPr/>
      </xdr:nvSpPr>
      <xdr:spPr>
        <a:xfrm>
          <a:off x="1968500" y="622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140860</xdr:rowOff>
    </xdr:from>
    <xdr:ext cx="469744" cy="259045"/>
    <xdr:sp macro="" textlink="">
      <xdr:nvSpPr>
        <xdr:cNvPr id="87" name="テキスト ボックス 86"/>
        <xdr:cNvSpPr txBox="1"/>
      </xdr:nvSpPr>
      <xdr:spPr>
        <a:xfrm>
          <a:off x="1784427" y="631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12700</xdr:rowOff>
    </xdr:from>
    <xdr:to>
      <xdr:col>1</xdr:col>
      <xdr:colOff>485775</xdr:colOff>
      <xdr:row>36</xdr:row>
      <xdr:rowOff>114300</xdr:rowOff>
    </xdr:to>
    <xdr:sp macro="" textlink="">
      <xdr:nvSpPr>
        <xdr:cNvPr id="88" name="円/楕円 87"/>
        <xdr:cNvSpPr/>
      </xdr:nvSpPr>
      <xdr:spPr>
        <a:xfrm>
          <a:off x="1079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105427</xdr:rowOff>
    </xdr:from>
    <xdr:ext cx="469744" cy="259045"/>
    <xdr:sp macro="" textlink="">
      <xdr:nvSpPr>
        <xdr:cNvPr id="89" name="テキスト ボックス 88"/>
        <xdr:cNvSpPr txBox="1"/>
      </xdr:nvSpPr>
      <xdr:spPr>
        <a:xfrm>
          <a:off x="895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18844</xdr:rowOff>
    </xdr:from>
    <xdr:to>
      <xdr:col>6</xdr:col>
      <xdr:colOff>511175</xdr:colOff>
      <xdr:row>56</xdr:row>
      <xdr:rowOff>28779</xdr:rowOff>
    </xdr:to>
    <xdr:cxnSp macro="">
      <xdr:nvCxnSpPr>
        <xdr:cNvPr id="116" name="直線コネクタ 115"/>
        <xdr:cNvCxnSpPr/>
      </xdr:nvCxnSpPr>
      <xdr:spPr>
        <a:xfrm flipV="1">
          <a:off x="3797300" y="9620044"/>
          <a:ext cx="838200" cy="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135206</xdr:rowOff>
    </xdr:from>
    <xdr:to>
      <xdr:col>5</xdr:col>
      <xdr:colOff>358775</xdr:colOff>
      <xdr:row>56</xdr:row>
      <xdr:rowOff>28779</xdr:rowOff>
    </xdr:to>
    <xdr:cxnSp macro="">
      <xdr:nvCxnSpPr>
        <xdr:cNvPr id="119" name="直線コネクタ 118"/>
        <xdr:cNvCxnSpPr/>
      </xdr:nvCxnSpPr>
      <xdr:spPr>
        <a:xfrm>
          <a:off x="2908300" y="9564956"/>
          <a:ext cx="889000" cy="6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135206</xdr:rowOff>
    </xdr:from>
    <xdr:to>
      <xdr:col>4</xdr:col>
      <xdr:colOff>155575</xdr:colOff>
      <xdr:row>55</xdr:row>
      <xdr:rowOff>138264</xdr:rowOff>
    </xdr:to>
    <xdr:cxnSp macro="">
      <xdr:nvCxnSpPr>
        <xdr:cNvPr id="122" name="直線コネクタ 121"/>
        <xdr:cNvCxnSpPr/>
      </xdr:nvCxnSpPr>
      <xdr:spPr>
        <a:xfrm flipV="1">
          <a:off x="2019300" y="9564956"/>
          <a:ext cx="889000" cy="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138264</xdr:rowOff>
    </xdr:from>
    <xdr:to>
      <xdr:col>2</xdr:col>
      <xdr:colOff>638175</xdr:colOff>
      <xdr:row>56</xdr:row>
      <xdr:rowOff>70928</xdr:rowOff>
    </xdr:to>
    <xdr:cxnSp macro="">
      <xdr:nvCxnSpPr>
        <xdr:cNvPr id="125" name="直線コネクタ 124"/>
        <xdr:cNvCxnSpPr/>
      </xdr:nvCxnSpPr>
      <xdr:spPr>
        <a:xfrm flipV="1">
          <a:off x="1130300" y="9568014"/>
          <a:ext cx="889000" cy="10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139494</xdr:rowOff>
    </xdr:from>
    <xdr:to>
      <xdr:col>6</xdr:col>
      <xdr:colOff>561975</xdr:colOff>
      <xdr:row>56</xdr:row>
      <xdr:rowOff>69644</xdr:rowOff>
    </xdr:to>
    <xdr:sp macro="" textlink="">
      <xdr:nvSpPr>
        <xdr:cNvPr id="135" name="円/楕円 134"/>
        <xdr:cNvSpPr/>
      </xdr:nvSpPr>
      <xdr:spPr>
        <a:xfrm>
          <a:off x="4584700" y="956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162371</xdr:rowOff>
    </xdr:from>
    <xdr:ext cx="599010" cy="259045"/>
    <xdr:sp macro="" textlink="">
      <xdr:nvSpPr>
        <xdr:cNvPr id="136" name="総務費該当値テキスト"/>
        <xdr:cNvSpPr txBox="1"/>
      </xdr:nvSpPr>
      <xdr:spPr>
        <a:xfrm>
          <a:off x="4686300" y="942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101,434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149429</xdr:rowOff>
    </xdr:from>
    <xdr:to>
      <xdr:col>5</xdr:col>
      <xdr:colOff>409575</xdr:colOff>
      <xdr:row>56</xdr:row>
      <xdr:rowOff>79579</xdr:rowOff>
    </xdr:to>
    <xdr:sp macro="" textlink="">
      <xdr:nvSpPr>
        <xdr:cNvPr id="137" name="円/楕円 136"/>
        <xdr:cNvSpPr/>
      </xdr:nvSpPr>
      <xdr:spPr>
        <a:xfrm>
          <a:off x="3746500" y="957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96106</xdr:rowOff>
    </xdr:from>
    <xdr:ext cx="534377" cy="259045"/>
    <xdr:sp macro="" textlink="">
      <xdr:nvSpPr>
        <xdr:cNvPr id="138" name="テキスト ボックス 137"/>
        <xdr:cNvSpPr txBox="1"/>
      </xdr:nvSpPr>
      <xdr:spPr>
        <a:xfrm>
          <a:off x="3530111" y="935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99,261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84406</xdr:rowOff>
    </xdr:from>
    <xdr:to>
      <xdr:col>4</xdr:col>
      <xdr:colOff>206375</xdr:colOff>
      <xdr:row>56</xdr:row>
      <xdr:rowOff>14556</xdr:rowOff>
    </xdr:to>
    <xdr:sp macro="" textlink="">
      <xdr:nvSpPr>
        <xdr:cNvPr id="139" name="円/楕円 138"/>
        <xdr:cNvSpPr/>
      </xdr:nvSpPr>
      <xdr:spPr>
        <a:xfrm>
          <a:off x="2857500" y="951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31083</xdr:rowOff>
    </xdr:from>
    <xdr:ext cx="599010" cy="259045"/>
    <xdr:sp macro="" textlink="">
      <xdr:nvSpPr>
        <xdr:cNvPr id="140" name="テキスト ボックス 139"/>
        <xdr:cNvSpPr txBox="1"/>
      </xdr:nvSpPr>
      <xdr:spPr>
        <a:xfrm>
          <a:off x="2608794" y="928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113,483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87464</xdr:rowOff>
    </xdr:from>
    <xdr:to>
      <xdr:col>3</xdr:col>
      <xdr:colOff>3175</xdr:colOff>
      <xdr:row>56</xdr:row>
      <xdr:rowOff>17614</xdr:rowOff>
    </xdr:to>
    <xdr:sp macro="" textlink="">
      <xdr:nvSpPr>
        <xdr:cNvPr id="141" name="円/楕円 140"/>
        <xdr:cNvSpPr/>
      </xdr:nvSpPr>
      <xdr:spPr>
        <a:xfrm>
          <a:off x="1968500" y="951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34141</xdr:rowOff>
    </xdr:from>
    <xdr:ext cx="599010" cy="259045"/>
    <xdr:sp macro="" textlink="">
      <xdr:nvSpPr>
        <xdr:cNvPr id="142" name="テキスト ボックス 141"/>
        <xdr:cNvSpPr txBox="1"/>
      </xdr:nvSpPr>
      <xdr:spPr>
        <a:xfrm>
          <a:off x="1719794" y="929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112,814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20128</xdr:rowOff>
    </xdr:from>
    <xdr:to>
      <xdr:col>1</xdr:col>
      <xdr:colOff>485775</xdr:colOff>
      <xdr:row>56</xdr:row>
      <xdr:rowOff>121728</xdr:rowOff>
    </xdr:to>
    <xdr:sp macro="" textlink="">
      <xdr:nvSpPr>
        <xdr:cNvPr id="143" name="円/楕円 142"/>
        <xdr:cNvSpPr/>
      </xdr:nvSpPr>
      <xdr:spPr>
        <a:xfrm>
          <a:off x="1079500" y="96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112855</xdr:rowOff>
    </xdr:from>
    <xdr:ext cx="534377" cy="259045"/>
    <xdr:sp macro="" textlink="">
      <xdr:nvSpPr>
        <xdr:cNvPr id="144" name="テキスト ボックス 143"/>
        <xdr:cNvSpPr txBox="1"/>
      </xdr:nvSpPr>
      <xdr:spPr>
        <a:xfrm>
          <a:off x="863111" y="971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18597</xdr:rowOff>
    </xdr:from>
    <xdr:to>
      <xdr:col>6</xdr:col>
      <xdr:colOff>511175</xdr:colOff>
      <xdr:row>76</xdr:row>
      <xdr:rowOff>72341</xdr:rowOff>
    </xdr:to>
    <xdr:cxnSp macro="">
      <xdr:nvCxnSpPr>
        <xdr:cNvPr id="172" name="直線コネクタ 171"/>
        <xdr:cNvCxnSpPr/>
      </xdr:nvCxnSpPr>
      <xdr:spPr>
        <a:xfrm flipV="1">
          <a:off x="3797300" y="13048797"/>
          <a:ext cx="838200" cy="5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72341</xdr:rowOff>
    </xdr:from>
    <xdr:to>
      <xdr:col>5</xdr:col>
      <xdr:colOff>358775</xdr:colOff>
      <xdr:row>76</xdr:row>
      <xdr:rowOff>120128</xdr:rowOff>
    </xdr:to>
    <xdr:cxnSp macro="">
      <xdr:nvCxnSpPr>
        <xdr:cNvPr id="175" name="直線コネクタ 174"/>
        <xdr:cNvCxnSpPr/>
      </xdr:nvCxnSpPr>
      <xdr:spPr>
        <a:xfrm flipV="1">
          <a:off x="2908300" y="13102541"/>
          <a:ext cx="889000" cy="4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120128</xdr:rowOff>
    </xdr:from>
    <xdr:to>
      <xdr:col>4</xdr:col>
      <xdr:colOff>155575</xdr:colOff>
      <xdr:row>77</xdr:row>
      <xdr:rowOff>4328</xdr:rowOff>
    </xdr:to>
    <xdr:cxnSp macro="">
      <xdr:nvCxnSpPr>
        <xdr:cNvPr id="178" name="直線コネクタ 177"/>
        <xdr:cNvCxnSpPr/>
      </xdr:nvCxnSpPr>
      <xdr:spPr>
        <a:xfrm flipV="1">
          <a:off x="2019300" y="13150328"/>
          <a:ext cx="889000" cy="5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4328</xdr:rowOff>
    </xdr:from>
    <xdr:to>
      <xdr:col>2</xdr:col>
      <xdr:colOff>638175</xdr:colOff>
      <xdr:row>77</xdr:row>
      <xdr:rowOff>19425</xdr:rowOff>
    </xdr:to>
    <xdr:cxnSp macro="">
      <xdr:nvCxnSpPr>
        <xdr:cNvPr id="181" name="直線コネクタ 180"/>
        <xdr:cNvCxnSpPr/>
      </xdr:nvCxnSpPr>
      <xdr:spPr>
        <a:xfrm flipV="1">
          <a:off x="1130300" y="13205978"/>
          <a:ext cx="889000" cy="1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139247</xdr:rowOff>
    </xdr:from>
    <xdr:to>
      <xdr:col>6</xdr:col>
      <xdr:colOff>561975</xdr:colOff>
      <xdr:row>76</xdr:row>
      <xdr:rowOff>69397</xdr:rowOff>
    </xdr:to>
    <xdr:sp macro="" textlink="">
      <xdr:nvSpPr>
        <xdr:cNvPr id="191" name="円/楕円 190"/>
        <xdr:cNvSpPr/>
      </xdr:nvSpPr>
      <xdr:spPr>
        <a:xfrm>
          <a:off x="4584700" y="1299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162124</xdr:rowOff>
    </xdr:from>
    <xdr:ext cx="599010" cy="259045"/>
    <xdr:sp macro="" textlink="">
      <xdr:nvSpPr>
        <xdr:cNvPr id="192" name="民生費該当値テキスト"/>
        <xdr:cNvSpPr txBox="1"/>
      </xdr:nvSpPr>
      <xdr:spPr>
        <a:xfrm>
          <a:off x="4686300" y="1284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201,488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21541</xdr:rowOff>
    </xdr:from>
    <xdr:to>
      <xdr:col>5</xdr:col>
      <xdr:colOff>409575</xdr:colOff>
      <xdr:row>76</xdr:row>
      <xdr:rowOff>123141</xdr:rowOff>
    </xdr:to>
    <xdr:sp macro="" textlink="">
      <xdr:nvSpPr>
        <xdr:cNvPr id="193" name="円/楕円 192"/>
        <xdr:cNvSpPr/>
      </xdr:nvSpPr>
      <xdr:spPr>
        <a:xfrm>
          <a:off x="3746500" y="1305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139668</xdr:rowOff>
    </xdr:from>
    <xdr:ext cx="599010" cy="259045"/>
    <xdr:sp macro="" textlink="">
      <xdr:nvSpPr>
        <xdr:cNvPr id="194" name="テキスト ボックス 193"/>
        <xdr:cNvSpPr txBox="1"/>
      </xdr:nvSpPr>
      <xdr:spPr>
        <a:xfrm>
          <a:off x="3497794" y="1282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189,733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69328</xdr:rowOff>
    </xdr:from>
    <xdr:to>
      <xdr:col>4</xdr:col>
      <xdr:colOff>206375</xdr:colOff>
      <xdr:row>76</xdr:row>
      <xdr:rowOff>170928</xdr:rowOff>
    </xdr:to>
    <xdr:sp macro="" textlink="">
      <xdr:nvSpPr>
        <xdr:cNvPr id="195" name="円/楕円 194"/>
        <xdr:cNvSpPr/>
      </xdr:nvSpPr>
      <xdr:spPr>
        <a:xfrm>
          <a:off x="2857500" y="130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16005</xdr:rowOff>
    </xdr:from>
    <xdr:ext cx="599010" cy="259045"/>
    <xdr:sp macro="" textlink="">
      <xdr:nvSpPr>
        <xdr:cNvPr id="196" name="テキスト ボックス 195"/>
        <xdr:cNvSpPr txBox="1"/>
      </xdr:nvSpPr>
      <xdr:spPr>
        <a:xfrm>
          <a:off x="2608794" y="12874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179,281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124978</xdr:rowOff>
    </xdr:from>
    <xdr:to>
      <xdr:col>3</xdr:col>
      <xdr:colOff>3175</xdr:colOff>
      <xdr:row>77</xdr:row>
      <xdr:rowOff>55128</xdr:rowOff>
    </xdr:to>
    <xdr:sp macro="" textlink="">
      <xdr:nvSpPr>
        <xdr:cNvPr id="197" name="円/楕円 196"/>
        <xdr:cNvSpPr/>
      </xdr:nvSpPr>
      <xdr:spPr>
        <a:xfrm>
          <a:off x="1968500" y="1315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71655</xdr:rowOff>
    </xdr:from>
    <xdr:ext cx="599010" cy="259045"/>
    <xdr:sp macro="" textlink="">
      <xdr:nvSpPr>
        <xdr:cNvPr id="198" name="テキスト ボックス 197"/>
        <xdr:cNvSpPr txBox="1"/>
      </xdr:nvSpPr>
      <xdr:spPr>
        <a:xfrm>
          <a:off x="1719794" y="12930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167,109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140075</xdr:rowOff>
    </xdr:from>
    <xdr:to>
      <xdr:col>1</xdr:col>
      <xdr:colOff>485775</xdr:colOff>
      <xdr:row>77</xdr:row>
      <xdr:rowOff>70225</xdr:rowOff>
    </xdr:to>
    <xdr:sp macro="" textlink="">
      <xdr:nvSpPr>
        <xdr:cNvPr id="199" name="円/楕円 198"/>
        <xdr:cNvSpPr/>
      </xdr:nvSpPr>
      <xdr:spPr>
        <a:xfrm>
          <a:off x="1079500" y="1317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86751</xdr:rowOff>
    </xdr:from>
    <xdr:ext cx="599010" cy="259045"/>
    <xdr:sp macro="" textlink="">
      <xdr:nvSpPr>
        <xdr:cNvPr id="200" name="テキスト ボックス 199"/>
        <xdr:cNvSpPr txBox="1"/>
      </xdr:nvSpPr>
      <xdr:spPr>
        <a:xfrm>
          <a:off x="830794" y="1294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72137</xdr:rowOff>
    </xdr:from>
    <xdr:to>
      <xdr:col>6</xdr:col>
      <xdr:colOff>511175</xdr:colOff>
      <xdr:row>97</xdr:row>
      <xdr:rowOff>74332</xdr:rowOff>
    </xdr:to>
    <xdr:cxnSp macro="">
      <xdr:nvCxnSpPr>
        <xdr:cNvPr id="225" name="直線コネクタ 224"/>
        <xdr:cNvCxnSpPr/>
      </xdr:nvCxnSpPr>
      <xdr:spPr>
        <a:xfrm>
          <a:off x="3797300" y="16702787"/>
          <a:ext cx="8382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53020</xdr:rowOff>
    </xdr:from>
    <xdr:to>
      <xdr:col>5</xdr:col>
      <xdr:colOff>358775</xdr:colOff>
      <xdr:row>97</xdr:row>
      <xdr:rowOff>72137</xdr:rowOff>
    </xdr:to>
    <xdr:cxnSp macro="">
      <xdr:nvCxnSpPr>
        <xdr:cNvPr id="228" name="直線コネクタ 227"/>
        <xdr:cNvCxnSpPr/>
      </xdr:nvCxnSpPr>
      <xdr:spPr>
        <a:xfrm>
          <a:off x="2908300" y="16683670"/>
          <a:ext cx="889000" cy="1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53020</xdr:rowOff>
    </xdr:from>
    <xdr:to>
      <xdr:col>4</xdr:col>
      <xdr:colOff>155575</xdr:colOff>
      <xdr:row>97</xdr:row>
      <xdr:rowOff>61627</xdr:rowOff>
    </xdr:to>
    <xdr:cxnSp macro="">
      <xdr:nvCxnSpPr>
        <xdr:cNvPr id="231" name="直線コネクタ 230"/>
        <xdr:cNvCxnSpPr/>
      </xdr:nvCxnSpPr>
      <xdr:spPr>
        <a:xfrm flipV="1">
          <a:off x="2019300" y="16683670"/>
          <a:ext cx="889000" cy="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61627</xdr:rowOff>
    </xdr:from>
    <xdr:to>
      <xdr:col>2</xdr:col>
      <xdr:colOff>638175</xdr:colOff>
      <xdr:row>97</xdr:row>
      <xdr:rowOff>70039</xdr:rowOff>
    </xdr:to>
    <xdr:cxnSp macro="">
      <xdr:nvCxnSpPr>
        <xdr:cNvPr id="234" name="直線コネクタ 233"/>
        <xdr:cNvCxnSpPr/>
      </xdr:nvCxnSpPr>
      <xdr:spPr>
        <a:xfrm flipV="1">
          <a:off x="1130300" y="16692277"/>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23532</xdr:rowOff>
    </xdr:from>
    <xdr:to>
      <xdr:col>6</xdr:col>
      <xdr:colOff>561975</xdr:colOff>
      <xdr:row>97</xdr:row>
      <xdr:rowOff>125132</xdr:rowOff>
    </xdr:to>
    <xdr:sp macro="" textlink="">
      <xdr:nvSpPr>
        <xdr:cNvPr id="244" name="円/楕円 243"/>
        <xdr:cNvSpPr/>
      </xdr:nvSpPr>
      <xdr:spPr>
        <a:xfrm>
          <a:off x="4584700" y="166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109909</xdr:rowOff>
    </xdr:from>
    <xdr:ext cx="534377" cy="259045"/>
    <xdr:sp macro="" textlink="">
      <xdr:nvSpPr>
        <xdr:cNvPr id="245" name="衛生費該当値テキスト"/>
        <xdr:cNvSpPr txBox="1"/>
      </xdr:nvSpPr>
      <xdr:spPr>
        <a:xfrm>
          <a:off x="4686300" y="1656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21,438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21337</xdr:rowOff>
    </xdr:from>
    <xdr:to>
      <xdr:col>5</xdr:col>
      <xdr:colOff>409575</xdr:colOff>
      <xdr:row>97</xdr:row>
      <xdr:rowOff>122937</xdr:rowOff>
    </xdr:to>
    <xdr:sp macro="" textlink="">
      <xdr:nvSpPr>
        <xdr:cNvPr id="246" name="円/楕円 245"/>
        <xdr:cNvSpPr/>
      </xdr:nvSpPr>
      <xdr:spPr>
        <a:xfrm>
          <a:off x="3746500" y="1665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114064</xdr:rowOff>
    </xdr:from>
    <xdr:ext cx="534377" cy="259045"/>
    <xdr:sp macro="" textlink="">
      <xdr:nvSpPr>
        <xdr:cNvPr id="247" name="テキスト ボックス 246"/>
        <xdr:cNvSpPr txBox="1"/>
      </xdr:nvSpPr>
      <xdr:spPr>
        <a:xfrm>
          <a:off x="3530111" y="1674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2220</xdr:rowOff>
    </xdr:from>
    <xdr:to>
      <xdr:col>4</xdr:col>
      <xdr:colOff>206375</xdr:colOff>
      <xdr:row>97</xdr:row>
      <xdr:rowOff>103820</xdr:rowOff>
    </xdr:to>
    <xdr:sp macro="" textlink="">
      <xdr:nvSpPr>
        <xdr:cNvPr id="248" name="円/楕円 247"/>
        <xdr:cNvSpPr/>
      </xdr:nvSpPr>
      <xdr:spPr>
        <a:xfrm>
          <a:off x="2857500" y="1663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94947</xdr:rowOff>
    </xdr:from>
    <xdr:ext cx="534377" cy="259045"/>
    <xdr:sp macro="" textlink="">
      <xdr:nvSpPr>
        <xdr:cNvPr id="249" name="テキスト ボックス 248"/>
        <xdr:cNvSpPr txBox="1"/>
      </xdr:nvSpPr>
      <xdr:spPr>
        <a:xfrm>
          <a:off x="2641111" y="1672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10827</xdr:rowOff>
    </xdr:from>
    <xdr:to>
      <xdr:col>3</xdr:col>
      <xdr:colOff>3175</xdr:colOff>
      <xdr:row>97</xdr:row>
      <xdr:rowOff>112427</xdr:rowOff>
    </xdr:to>
    <xdr:sp macro="" textlink="">
      <xdr:nvSpPr>
        <xdr:cNvPr id="250" name="円/楕円 249"/>
        <xdr:cNvSpPr/>
      </xdr:nvSpPr>
      <xdr:spPr>
        <a:xfrm>
          <a:off x="1968500" y="16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103554</xdr:rowOff>
    </xdr:from>
    <xdr:ext cx="534377" cy="259045"/>
    <xdr:sp macro="" textlink="">
      <xdr:nvSpPr>
        <xdr:cNvPr id="251" name="テキスト ボックス 250"/>
        <xdr:cNvSpPr txBox="1"/>
      </xdr:nvSpPr>
      <xdr:spPr>
        <a:xfrm>
          <a:off x="1752111" y="1673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23,661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19239</xdr:rowOff>
    </xdr:from>
    <xdr:to>
      <xdr:col>1</xdr:col>
      <xdr:colOff>485775</xdr:colOff>
      <xdr:row>97</xdr:row>
      <xdr:rowOff>120839</xdr:rowOff>
    </xdr:to>
    <xdr:sp macro="" textlink="">
      <xdr:nvSpPr>
        <xdr:cNvPr id="252" name="円/楕円 251"/>
        <xdr:cNvSpPr/>
      </xdr:nvSpPr>
      <xdr:spPr>
        <a:xfrm>
          <a:off x="1079500" y="1664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111966</xdr:rowOff>
    </xdr:from>
    <xdr:ext cx="534377" cy="259045"/>
    <xdr:sp macro="" textlink="">
      <xdr:nvSpPr>
        <xdr:cNvPr id="253" name="テキスト ボックス 252"/>
        <xdr:cNvSpPr txBox="1"/>
      </xdr:nvSpPr>
      <xdr:spPr>
        <a:xfrm>
          <a:off x="863111" y="1674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24420</xdr:rowOff>
    </xdr:from>
    <xdr:to>
      <xdr:col>15</xdr:col>
      <xdr:colOff>180975</xdr:colOff>
      <xdr:row>39</xdr:row>
      <xdr:rowOff>32911</xdr:rowOff>
    </xdr:to>
    <xdr:cxnSp macro="">
      <xdr:nvCxnSpPr>
        <xdr:cNvPr id="284" name="直線コネクタ 283"/>
        <xdr:cNvCxnSpPr/>
      </xdr:nvCxnSpPr>
      <xdr:spPr>
        <a:xfrm>
          <a:off x="9639300" y="6710970"/>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109003</xdr:rowOff>
    </xdr:from>
    <xdr:to>
      <xdr:col>14</xdr:col>
      <xdr:colOff>28575</xdr:colOff>
      <xdr:row>39</xdr:row>
      <xdr:rowOff>24420</xdr:rowOff>
    </xdr:to>
    <xdr:cxnSp macro="">
      <xdr:nvCxnSpPr>
        <xdr:cNvPr id="287" name="直線コネクタ 286"/>
        <xdr:cNvCxnSpPr/>
      </xdr:nvCxnSpPr>
      <xdr:spPr>
        <a:xfrm>
          <a:off x="8750300" y="6624103"/>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112268</xdr:rowOff>
    </xdr:from>
    <xdr:to>
      <xdr:col>12</xdr:col>
      <xdr:colOff>511175</xdr:colOff>
      <xdr:row>38</xdr:row>
      <xdr:rowOff>109003</xdr:rowOff>
    </xdr:to>
    <xdr:cxnSp macro="">
      <xdr:nvCxnSpPr>
        <xdr:cNvPr id="290" name="直線コネクタ 289"/>
        <xdr:cNvCxnSpPr/>
      </xdr:nvCxnSpPr>
      <xdr:spPr>
        <a:xfrm>
          <a:off x="7861300" y="6284468"/>
          <a:ext cx="889000" cy="3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112268</xdr:rowOff>
    </xdr:from>
    <xdr:to>
      <xdr:col>11</xdr:col>
      <xdr:colOff>307975</xdr:colOff>
      <xdr:row>38</xdr:row>
      <xdr:rowOff>94633</xdr:rowOff>
    </xdr:to>
    <xdr:cxnSp macro="">
      <xdr:nvCxnSpPr>
        <xdr:cNvPr id="293" name="直線コネクタ 292"/>
        <xdr:cNvCxnSpPr/>
      </xdr:nvCxnSpPr>
      <xdr:spPr>
        <a:xfrm flipV="1">
          <a:off x="6972300" y="6284468"/>
          <a:ext cx="889000" cy="3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153561</xdr:rowOff>
    </xdr:from>
    <xdr:to>
      <xdr:col>15</xdr:col>
      <xdr:colOff>231775</xdr:colOff>
      <xdr:row>39</xdr:row>
      <xdr:rowOff>83711</xdr:rowOff>
    </xdr:to>
    <xdr:sp macro="" textlink="">
      <xdr:nvSpPr>
        <xdr:cNvPr id="303" name="円/楕円 302"/>
        <xdr:cNvSpPr/>
      </xdr:nvSpPr>
      <xdr:spPr>
        <a:xfrm>
          <a:off x="10426700" y="66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68488</xdr:rowOff>
    </xdr:from>
    <xdr:ext cx="378565" cy="259045"/>
    <xdr:sp macro="" textlink="">
      <xdr:nvSpPr>
        <xdr:cNvPr id="304" name="労働費該当値テキスト"/>
        <xdr:cNvSpPr txBox="1"/>
      </xdr:nvSpPr>
      <xdr:spPr>
        <a:xfrm>
          <a:off x="10528300" y="6583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145070</xdr:rowOff>
    </xdr:from>
    <xdr:to>
      <xdr:col>14</xdr:col>
      <xdr:colOff>79375</xdr:colOff>
      <xdr:row>39</xdr:row>
      <xdr:rowOff>75220</xdr:rowOff>
    </xdr:to>
    <xdr:sp macro="" textlink="">
      <xdr:nvSpPr>
        <xdr:cNvPr id="305" name="円/楕円 304"/>
        <xdr:cNvSpPr/>
      </xdr:nvSpPr>
      <xdr:spPr>
        <a:xfrm>
          <a:off x="9588500" y="66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66347</xdr:rowOff>
    </xdr:from>
    <xdr:ext cx="378565" cy="259045"/>
    <xdr:sp macro="" textlink="">
      <xdr:nvSpPr>
        <xdr:cNvPr id="306" name="テキスト ボックス 305"/>
        <xdr:cNvSpPr txBox="1"/>
      </xdr:nvSpPr>
      <xdr:spPr>
        <a:xfrm>
          <a:off x="9450017" y="675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58203</xdr:rowOff>
    </xdr:from>
    <xdr:to>
      <xdr:col>12</xdr:col>
      <xdr:colOff>561975</xdr:colOff>
      <xdr:row>38</xdr:row>
      <xdr:rowOff>159803</xdr:rowOff>
    </xdr:to>
    <xdr:sp macro="" textlink="">
      <xdr:nvSpPr>
        <xdr:cNvPr id="307" name="円/楕円 306"/>
        <xdr:cNvSpPr/>
      </xdr:nvSpPr>
      <xdr:spPr>
        <a:xfrm>
          <a:off x="8699500" y="65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150930</xdr:rowOff>
    </xdr:from>
    <xdr:ext cx="378565" cy="259045"/>
    <xdr:sp macro="" textlink="">
      <xdr:nvSpPr>
        <xdr:cNvPr id="308" name="テキスト ボックス 307"/>
        <xdr:cNvSpPr txBox="1"/>
      </xdr:nvSpPr>
      <xdr:spPr>
        <a:xfrm>
          <a:off x="8561017" y="6666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61468</xdr:rowOff>
    </xdr:from>
    <xdr:to>
      <xdr:col>11</xdr:col>
      <xdr:colOff>358775</xdr:colOff>
      <xdr:row>36</xdr:row>
      <xdr:rowOff>163068</xdr:rowOff>
    </xdr:to>
    <xdr:sp macro="" textlink="">
      <xdr:nvSpPr>
        <xdr:cNvPr id="309" name="円/楕円 308"/>
        <xdr:cNvSpPr/>
      </xdr:nvSpPr>
      <xdr:spPr>
        <a:xfrm>
          <a:off x="7810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154195</xdr:rowOff>
    </xdr:from>
    <xdr:ext cx="469744" cy="259045"/>
    <xdr:sp macro="" textlink="">
      <xdr:nvSpPr>
        <xdr:cNvPr id="310" name="テキスト ボックス 309"/>
        <xdr:cNvSpPr txBox="1"/>
      </xdr:nvSpPr>
      <xdr:spPr>
        <a:xfrm>
          <a:off x="7626427" y="632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43833</xdr:rowOff>
    </xdr:from>
    <xdr:to>
      <xdr:col>10</xdr:col>
      <xdr:colOff>155575</xdr:colOff>
      <xdr:row>38</xdr:row>
      <xdr:rowOff>145433</xdr:rowOff>
    </xdr:to>
    <xdr:sp macro="" textlink="">
      <xdr:nvSpPr>
        <xdr:cNvPr id="311" name="円/楕円 310"/>
        <xdr:cNvSpPr/>
      </xdr:nvSpPr>
      <xdr:spPr>
        <a:xfrm>
          <a:off x="6921500" y="655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136560</xdr:rowOff>
    </xdr:from>
    <xdr:ext cx="378565" cy="259045"/>
    <xdr:sp macro="" textlink="">
      <xdr:nvSpPr>
        <xdr:cNvPr id="312" name="テキスト ボックス 311"/>
        <xdr:cNvSpPr txBox="1"/>
      </xdr:nvSpPr>
      <xdr:spPr>
        <a:xfrm>
          <a:off x="6783017" y="665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58712</xdr:rowOff>
    </xdr:from>
    <xdr:to>
      <xdr:col>15</xdr:col>
      <xdr:colOff>180975</xdr:colOff>
      <xdr:row>57</xdr:row>
      <xdr:rowOff>62738</xdr:rowOff>
    </xdr:to>
    <xdr:cxnSp macro="">
      <xdr:nvCxnSpPr>
        <xdr:cNvPr id="341" name="直線コネクタ 340"/>
        <xdr:cNvCxnSpPr/>
      </xdr:nvCxnSpPr>
      <xdr:spPr>
        <a:xfrm>
          <a:off x="9639300" y="9831362"/>
          <a:ext cx="8382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100508</xdr:rowOff>
    </xdr:from>
    <xdr:to>
      <xdr:col>14</xdr:col>
      <xdr:colOff>28575</xdr:colOff>
      <xdr:row>57</xdr:row>
      <xdr:rowOff>58712</xdr:rowOff>
    </xdr:to>
    <xdr:cxnSp macro="">
      <xdr:nvCxnSpPr>
        <xdr:cNvPr id="344" name="直線コネクタ 343"/>
        <xdr:cNvCxnSpPr/>
      </xdr:nvCxnSpPr>
      <xdr:spPr>
        <a:xfrm>
          <a:off x="8750300" y="9701708"/>
          <a:ext cx="889000" cy="1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100508</xdr:rowOff>
    </xdr:from>
    <xdr:to>
      <xdr:col>12</xdr:col>
      <xdr:colOff>511175</xdr:colOff>
      <xdr:row>56</xdr:row>
      <xdr:rowOff>145021</xdr:rowOff>
    </xdr:to>
    <xdr:cxnSp macro="">
      <xdr:nvCxnSpPr>
        <xdr:cNvPr id="347" name="直線コネクタ 346"/>
        <xdr:cNvCxnSpPr/>
      </xdr:nvCxnSpPr>
      <xdr:spPr>
        <a:xfrm flipV="1">
          <a:off x="7861300" y="9701708"/>
          <a:ext cx="889000" cy="4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9" name="テキスト ボックス 348"/>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145021</xdr:rowOff>
    </xdr:from>
    <xdr:to>
      <xdr:col>11</xdr:col>
      <xdr:colOff>307975</xdr:colOff>
      <xdr:row>57</xdr:row>
      <xdr:rowOff>69736</xdr:rowOff>
    </xdr:to>
    <xdr:cxnSp macro="">
      <xdr:nvCxnSpPr>
        <xdr:cNvPr id="350" name="直線コネクタ 349"/>
        <xdr:cNvCxnSpPr/>
      </xdr:nvCxnSpPr>
      <xdr:spPr>
        <a:xfrm flipV="1">
          <a:off x="6972300" y="9746221"/>
          <a:ext cx="889000" cy="9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11938</xdr:rowOff>
    </xdr:from>
    <xdr:to>
      <xdr:col>15</xdr:col>
      <xdr:colOff>231775</xdr:colOff>
      <xdr:row>57</xdr:row>
      <xdr:rowOff>113538</xdr:rowOff>
    </xdr:to>
    <xdr:sp macro="" textlink="">
      <xdr:nvSpPr>
        <xdr:cNvPr id="360" name="円/楕円 359"/>
        <xdr:cNvSpPr/>
      </xdr:nvSpPr>
      <xdr:spPr>
        <a:xfrm>
          <a:off x="10426700" y="97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161815</xdr:rowOff>
    </xdr:from>
    <xdr:ext cx="534377" cy="259045"/>
    <xdr:sp macro="" textlink="">
      <xdr:nvSpPr>
        <xdr:cNvPr id="361" name="農林水産業費該当値テキスト"/>
        <xdr:cNvSpPr txBox="1"/>
      </xdr:nvSpPr>
      <xdr:spPr>
        <a:xfrm>
          <a:off x="10528300" y="97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25,560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7912</xdr:rowOff>
    </xdr:from>
    <xdr:to>
      <xdr:col>14</xdr:col>
      <xdr:colOff>79375</xdr:colOff>
      <xdr:row>57</xdr:row>
      <xdr:rowOff>109512</xdr:rowOff>
    </xdr:to>
    <xdr:sp macro="" textlink="">
      <xdr:nvSpPr>
        <xdr:cNvPr id="362" name="円/楕円 361"/>
        <xdr:cNvSpPr/>
      </xdr:nvSpPr>
      <xdr:spPr>
        <a:xfrm>
          <a:off x="9588500" y="978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100639</xdr:rowOff>
    </xdr:from>
    <xdr:ext cx="534377" cy="259045"/>
    <xdr:sp macro="" textlink="">
      <xdr:nvSpPr>
        <xdr:cNvPr id="363" name="テキスト ボックス 362"/>
        <xdr:cNvSpPr txBox="1"/>
      </xdr:nvSpPr>
      <xdr:spPr>
        <a:xfrm>
          <a:off x="9372111" y="98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49708</xdr:rowOff>
    </xdr:from>
    <xdr:to>
      <xdr:col>12</xdr:col>
      <xdr:colOff>561975</xdr:colOff>
      <xdr:row>56</xdr:row>
      <xdr:rowOff>151308</xdr:rowOff>
    </xdr:to>
    <xdr:sp macro="" textlink="">
      <xdr:nvSpPr>
        <xdr:cNvPr id="364" name="円/楕円 363"/>
        <xdr:cNvSpPr/>
      </xdr:nvSpPr>
      <xdr:spPr>
        <a:xfrm>
          <a:off x="8699500" y="965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167835</xdr:rowOff>
    </xdr:from>
    <xdr:ext cx="534377" cy="259045"/>
    <xdr:sp macro="" textlink="">
      <xdr:nvSpPr>
        <xdr:cNvPr id="365" name="テキスト ボックス 364"/>
        <xdr:cNvSpPr txBox="1"/>
      </xdr:nvSpPr>
      <xdr:spPr>
        <a:xfrm>
          <a:off x="8483111" y="942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94221</xdr:rowOff>
    </xdr:from>
    <xdr:to>
      <xdr:col>11</xdr:col>
      <xdr:colOff>358775</xdr:colOff>
      <xdr:row>57</xdr:row>
      <xdr:rowOff>24371</xdr:rowOff>
    </xdr:to>
    <xdr:sp macro="" textlink="">
      <xdr:nvSpPr>
        <xdr:cNvPr id="366" name="円/楕円 365"/>
        <xdr:cNvSpPr/>
      </xdr:nvSpPr>
      <xdr:spPr>
        <a:xfrm>
          <a:off x="7810500" y="969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40898</xdr:rowOff>
    </xdr:from>
    <xdr:ext cx="534377" cy="259045"/>
    <xdr:sp macro="" textlink="">
      <xdr:nvSpPr>
        <xdr:cNvPr id="367" name="テキスト ボックス 366"/>
        <xdr:cNvSpPr txBox="1"/>
      </xdr:nvSpPr>
      <xdr:spPr>
        <a:xfrm>
          <a:off x="7594111" y="947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18936</xdr:rowOff>
    </xdr:from>
    <xdr:to>
      <xdr:col>10</xdr:col>
      <xdr:colOff>155575</xdr:colOff>
      <xdr:row>57</xdr:row>
      <xdr:rowOff>120536</xdr:rowOff>
    </xdr:to>
    <xdr:sp macro="" textlink="">
      <xdr:nvSpPr>
        <xdr:cNvPr id="368" name="円/楕円 367"/>
        <xdr:cNvSpPr/>
      </xdr:nvSpPr>
      <xdr:spPr>
        <a:xfrm>
          <a:off x="6921500" y="979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111663</xdr:rowOff>
    </xdr:from>
    <xdr:ext cx="534377" cy="259045"/>
    <xdr:sp macro="" textlink="">
      <xdr:nvSpPr>
        <xdr:cNvPr id="369" name="テキスト ボックス 368"/>
        <xdr:cNvSpPr txBox="1"/>
      </xdr:nvSpPr>
      <xdr:spPr>
        <a:xfrm>
          <a:off x="6705111" y="988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82004</xdr:rowOff>
    </xdr:from>
    <xdr:to>
      <xdr:col>15</xdr:col>
      <xdr:colOff>180975</xdr:colOff>
      <xdr:row>78</xdr:row>
      <xdr:rowOff>84341</xdr:rowOff>
    </xdr:to>
    <xdr:cxnSp macro="">
      <xdr:nvCxnSpPr>
        <xdr:cNvPr id="398" name="直線コネクタ 397"/>
        <xdr:cNvCxnSpPr/>
      </xdr:nvCxnSpPr>
      <xdr:spPr>
        <a:xfrm>
          <a:off x="9639300" y="13455104"/>
          <a:ext cx="838200" cy="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82004</xdr:rowOff>
    </xdr:from>
    <xdr:to>
      <xdr:col>14</xdr:col>
      <xdr:colOff>28575</xdr:colOff>
      <xdr:row>78</xdr:row>
      <xdr:rowOff>108674</xdr:rowOff>
    </xdr:to>
    <xdr:cxnSp macro="">
      <xdr:nvCxnSpPr>
        <xdr:cNvPr id="401" name="直線コネクタ 400"/>
        <xdr:cNvCxnSpPr/>
      </xdr:nvCxnSpPr>
      <xdr:spPr>
        <a:xfrm flipV="1">
          <a:off x="8750300" y="13455104"/>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77763</xdr:rowOff>
    </xdr:from>
    <xdr:to>
      <xdr:col>12</xdr:col>
      <xdr:colOff>511175</xdr:colOff>
      <xdr:row>78</xdr:row>
      <xdr:rowOff>108674</xdr:rowOff>
    </xdr:to>
    <xdr:cxnSp macro="">
      <xdr:nvCxnSpPr>
        <xdr:cNvPr id="404" name="直線コネクタ 403"/>
        <xdr:cNvCxnSpPr/>
      </xdr:nvCxnSpPr>
      <xdr:spPr>
        <a:xfrm>
          <a:off x="7861300" y="13450863"/>
          <a:ext cx="889000" cy="3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77763</xdr:rowOff>
    </xdr:from>
    <xdr:to>
      <xdr:col>11</xdr:col>
      <xdr:colOff>307975</xdr:colOff>
      <xdr:row>78</xdr:row>
      <xdr:rowOff>113576</xdr:rowOff>
    </xdr:to>
    <xdr:cxnSp macro="">
      <xdr:nvCxnSpPr>
        <xdr:cNvPr id="407" name="直線コネクタ 406"/>
        <xdr:cNvCxnSpPr/>
      </xdr:nvCxnSpPr>
      <xdr:spPr>
        <a:xfrm flipV="1">
          <a:off x="6972300" y="13450863"/>
          <a:ext cx="8890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33541</xdr:rowOff>
    </xdr:from>
    <xdr:to>
      <xdr:col>15</xdr:col>
      <xdr:colOff>231775</xdr:colOff>
      <xdr:row>78</xdr:row>
      <xdr:rowOff>135141</xdr:rowOff>
    </xdr:to>
    <xdr:sp macro="" textlink="">
      <xdr:nvSpPr>
        <xdr:cNvPr id="417" name="円/楕円 416"/>
        <xdr:cNvSpPr/>
      </xdr:nvSpPr>
      <xdr:spPr>
        <a:xfrm>
          <a:off x="10426700" y="1340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119918</xdr:rowOff>
    </xdr:from>
    <xdr:ext cx="534377" cy="259045"/>
    <xdr:sp macro="" textlink="">
      <xdr:nvSpPr>
        <xdr:cNvPr id="418" name="商工費該当値テキスト"/>
        <xdr:cNvSpPr txBox="1"/>
      </xdr:nvSpPr>
      <xdr:spPr>
        <a:xfrm>
          <a:off x="10528300" y="1332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10,359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31204</xdr:rowOff>
    </xdr:from>
    <xdr:to>
      <xdr:col>14</xdr:col>
      <xdr:colOff>79375</xdr:colOff>
      <xdr:row>78</xdr:row>
      <xdr:rowOff>132804</xdr:rowOff>
    </xdr:to>
    <xdr:sp macro="" textlink="">
      <xdr:nvSpPr>
        <xdr:cNvPr id="419" name="円/楕円 418"/>
        <xdr:cNvSpPr/>
      </xdr:nvSpPr>
      <xdr:spPr>
        <a:xfrm>
          <a:off x="9588500" y="1340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123931</xdr:rowOff>
    </xdr:from>
    <xdr:ext cx="534377" cy="259045"/>
    <xdr:sp macro="" textlink="">
      <xdr:nvSpPr>
        <xdr:cNvPr id="420" name="テキスト ボックス 419"/>
        <xdr:cNvSpPr txBox="1"/>
      </xdr:nvSpPr>
      <xdr:spPr>
        <a:xfrm>
          <a:off x="9372111" y="1349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57874</xdr:rowOff>
    </xdr:from>
    <xdr:to>
      <xdr:col>12</xdr:col>
      <xdr:colOff>561975</xdr:colOff>
      <xdr:row>78</xdr:row>
      <xdr:rowOff>159474</xdr:rowOff>
    </xdr:to>
    <xdr:sp macro="" textlink="">
      <xdr:nvSpPr>
        <xdr:cNvPr id="421" name="円/楕円 420"/>
        <xdr:cNvSpPr/>
      </xdr:nvSpPr>
      <xdr:spPr>
        <a:xfrm>
          <a:off x="8699500" y="134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150601</xdr:rowOff>
    </xdr:from>
    <xdr:ext cx="469744" cy="259045"/>
    <xdr:sp macro="" textlink="">
      <xdr:nvSpPr>
        <xdr:cNvPr id="422" name="テキスト ボックス 421"/>
        <xdr:cNvSpPr txBox="1"/>
      </xdr:nvSpPr>
      <xdr:spPr>
        <a:xfrm>
          <a:off x="8515427" y="1352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26963</xdr:rowOff>
    </xdr:from>
    <xdr:to>
      <xdr:col>11</xdr:col>
      <xdr:colOff>358775</xdr:colOff>
      <xdr:row>78</xdr:row>
      <xdr:rowOff>128563</xdr:rowOff>
    </xdr:to>
    <xdr:sp macro="" textlink="">
      <xdr:nvSpPr>
        <xdr:cNvPr id="423" name="円/楕円 422"/>
        <xdr:cNvSpPr/>
      </xdr:nvSpPr>
      <xdr:spPr>
        <a:xfrm>
          <a:off x="7810500" y="134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119690</xdr:rowOff>
    </xdr:from>
    <xdr:ext cx="534377" cy="259045"/>
    <xdr:sp macro="" textlink="">
      <xdr:nvSpPr>
        <xdr:cNvPr id="424" name="テキスト ボックス 423"/>
        <xdr:cNvSpPr txBox="1"/>
      </xdr:nvSpPr>
      <xdr:spPr>
        <a:xfrm>
          <a:off x="7594111" y="1349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62776</xdr:rowOff>
    </xdr:from>
    <xdr:to>
      <xdr:col>10</xdr:col>
      <xdr:colOff>155575</xdr:colOff>
      <xdr:row>78</xdr:row>
      <xdr:rowOff>164376</xdr:rowOff>
    </xdr:to>
    <xdr:sp macro="" textlink="">
      <xdr:nvSpPr>
        <xdr:cNvPr id="425" name="円/楕円 424"/>
        <xdr:cNvSpPr/>
      </xdr:nvSpPr>
      <xdr:spPr>
        <a:xfrm>
          <a:off x="6921500" y="134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155503</xdr:rowOff>
    </xdr:from>
    <xdr:ext cx="469744" cy="259045"/>
    <xdr:sp macro="" textlink="">
      <xdr:nvSpPr>
        <xdr:cNvPr id="426" name="テキスト ボックス 425"/>
        <xdr:cNvSpPr txBox="1"/>
      </xdr:nvSpPr>
      <xdr:spPr>
        <a:xfrm>
          <a:off x="6737427" y="1352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81074</xdr:rowOff>
    </xdr:from>
    <xdr:to>
      <xdr:col>15</xdr:col>
      <xdr:colOff>180975</xdr:colOff>
      <xdr:row>98</xdr:row>
      <xdr:rowOff>7179</xdr:rowOff>
    </xdr:to>
    <xdr:cxnSp macro="">
      <xdr:nvCxnSpPr>
        <xdr:cNvPr id="459" name="直線コネクタ 458"/>
        <xdr:cNvCxnSpPr/>
      </xdr:nvCxnSpPr>
      <xdr:spPr>
        <a:xfrm flipV="1">
          <a:off x="9639300" y="16368824"/>
          <a:ext cx="838200" cy="44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167980</xdr:rowOff>
    </xdr:from>
    <xdr:to>
      <xdr:col>14</xdr:col>
      <xdr:colOff>28575</xdr:colOff>
      <xdr:row>98</xdr:row>
      <xdr:rowOff>7179</xdr:rowOff>
    </xdr:to>
    <xdr:cxnSp macro="">
      <xdr:nvCxnSpPr>
        <xdr:cNvPr id="462" name="直線コネクタ 461"/>
        <xdr:cNvCxnSpPr/>
      </xdr:nvCxnSpPr>
      <xdr:spPr>
        <a:xfrm>
          <a:off x="8750300" y="16798630"/>
          <a:ext cx="889000" cy="1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167980</xdr:rowOff>
    </xdr:from>
    <xdr:to>
      <xdr:col>12</xdr:col>
      <xdr:colOff>511175</xdr:colOff>
      <xdr:row>98</xdr:row>
      <xdr:rowOff>55071</xdr:rowOff>
    </xdr:to>
    <xdr:cxnSp macro="">
      <xdr:nvCxnSpPr>
        <xdr:cNvPr id="465" name="直線コネクタ 464"/>
        <xdr:cNvCxnSpPr/>
      </xdr:nvCxnSpPr>
      <xdr:spPr>
        <a:xfrm flipV="1">
          <a:off x="7861300" y="16798630"/>
          <a:ext cx="889000" cy="5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55071</xdr:rowOff>
    </xdr:from>
    <xdr:to>
      <xdr:col>11</xdr:col>
      <xdr:colOff>307975</xdr:colOff>
      <xdr:row>98</xdr:row>
      <xdr:rowOff>103781</xdr:rowOff>
    </xdr:to>
    <xdr:cxnSp macro="">
      <xdr:nvCxnSpPr>
        <xdr:cNvPr id="468" name="直線コネクタ 467"/>
        <xdr:cNvCxnSpPr/>
      </xdr:nvCxnSpPr>
      <xdr:spPr>
        <a:xfrm flipV="1">
          <a:off x="6972300" y="16857171"/>
          <a:ext cx="889000" cy="4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30274</xdr:rowOff>
    </xdr:from>
    <xdr:to>
      <xdr:col>15</xdr:col>
      <xdr:colOff>231775</xdr:colOff>
      <xdr:row>95</xdr:row>
      <xdr:rowOff>131874</xdr:rowOff>
    </xdr:to>
    <xdr:sp macro="" textlink="">
      <xdr:nvSpPr>
        <xdr:cNvPr id="478" name="円/楕円 477"/>
        <xdr:cNvSpPr/>
      </xdr:nvSpPr>
      <xdr:spPr>
        <a:xfrm>
          <a:off x="10426700" y="1631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53151</xdr:rowOff>
    </xdr:from>
    <xdr:ext cx="534377" cy="259045"/>
    <xdr:sp macro="" textlink="">
      <xdr:nvSpPr>
        <xdr:cNvPr id="479" name="土木費該当値テキスト"/>
        <xdr:cNvSpPr txBox="1"/>
      </xdr:nvSpPr>
      <xdr:spPr>
        <a:xfrm>
          <a:off x="10528300" y="161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78,155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127829</xdr:rowOff>
    </xdr:from>
    <xdr:to>
      <xdr:col>14</xdr:col>
      <xdr:colOff>79375</xdr:colOff>
      <xdr:row>98</xdr:row>
      <xdr:rowOff>57979</xdr:rowOff>
    </xdr:to>
    <xdr:sp macro="" textlink="">
      <xdr:nvSpPr>
        <xdr:cNvPr id="480" name="円/楕円 479"/>
        <xdr:cNvSpPr/>
      </xdr:nvSpPr>
      <xdr:spPr>
        <a:xfrm>
          <a:off x="9588500" y="1675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49106</xdr:rowOff>
    </xdr:from>
    <xdr:ext cx="534377" cy="259045"/>
    <xdr:sp macro="" textlink="">
      <xdr:nvSpPr>
        <xdr:cNvPr id="481" name="テキスト ボックス 480"/>
        <xdr:cNvSpPr txBox="1"/>
      </xdr:nvSpPr>
      <xdr:spPr>
        <a:xfrm>
          <a:off x="9372111" y="1685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117180</xdr:rowOff>
    </xdr:from>
    <xdr:to>
      <xdr:col>12</xdr:col>
      <xdr:colOff>561975</xdr:colOff>
      <xdr:row>98</xdr:row>
      <xdr:rowOff>47330</xdr:rowOff>
    </xdr:to>
    <xdr:sp macro="" textlink="">
      <xdr:nvSpPr>
        <xdr:cNvPr id="482" name="円/楕円 481"/>
        <xdr:cNvSpPr/>
      </xdr:nvSpPr>
      <xdr:spPr>
        <a:xfrm>
          <a:off x="8699500" y="167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38457</xdr:rowOff>
    </xdr:from>
    <xdr:ext cx="534377" cy="259045"/>
    <xdr:sp macro="" textlink="">
      <xdr:nvSpPr>
        <xdr:cNvPr id="483" name="テキスト ボックス 482"/>
        <xdr:cNvSpPr txBox="1"/>
      </xdr:nvSpPr>
      <xdr:spPr>
        <a:xfrm>
          <a:off x="8483111" y="1684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4271</xdr:rowOff>
    </xdr:from>
    <xdr:to>
      <xdr:col>11</xdr:col>
      <xdr:colOff>358775</xdr:colOff>
      <xdr:row>98</xdr:row>
      <xdr:rowOff>105871</xdr:rowOff>
    </xdr:to>
    <xdr:sp macro="" textlink="">
      <xdr:nvSpPr>
        <xdr:cNvPr id="484" name="円/楕円 483"/>
        <xdr:cNvSpPr/>
      </xdr:nvSpPr>
      <xdr:spPr>
        <a:xfrm>
          <a:off x="7810500" y="1680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96998</xdr:rowOff>
    </xdr:from>
    <xdr:ext cx="534377" cy="259045"/>
    <xdr:sp macro="" textlink="">
      <xdr:nvSpPr>
        <xdr:cNvPr id="485" name="テキスト ボックス 484"/>
        <xdr:cNvSpPr txBox="1"/>
      </xdr:nvSpPr>
      <xdr:spPr>
        <a:xfrm>
          <a:off x="7594111" y="168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52981</xdr:rowOff>
    </xdr:from>
    <xdr:to>
      <xdr:col>10</xdr:col>
      <xdr:colOff>155575</xdr:colOff>
      <xdr:row>98</xdr:row>
      <xdr:rowOff>154581</xdr:rowOff>
    </xdr:to>
    <xdr:sp macro="" textlink="">
      <xdr:nvSpPr>
        <xdr:cNvPr id="486" name="円/楕円 485"/>
        <xdr:cNvSpPr/>
      </xdr:nvSpPr>
      <xdr:spPr>
        <a:xfrm>
          <a:off x="6921500" y="1685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145708</xdr:rowOff>
    </xdr:from>
    <xdr:ext cx="534377" cy="259045"/>
    <xdr:sp macro="" textlink="">
      <xdr:nvSpPr>
        <xdr:cNvPr id="487" name="テキスト ボックス 486"/>
        <xdr:cNvSpPr txBox="1"/>
      </xdr:nvSpPr>
      <xdr:spPr>
        <a:xfrm>
          <a:off x="6705111" y="1694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126656</xdr:rowOff>
    </xdr:from>
    <xdr:to>
      <xdr:col>23</xdr:col>
      <xdr:colOff>517525</xdr:colOff>
      <xdr:row>38</xdr:row>
      <xdr:rowOff>128627</xdr:rowOff>
    </xdr:to>
    <xdr:cxnSp macro="">
      <xdr:nvCxnSpPr>
        <xdr:cNvPr id="520" name="直線コネクタ 519"/>
        <xdr:cNvCxnSpPr/>
      </xdr:nvCxnSpPr>
      <xdr:spPr>
        <a:xfrm>
          <a:off x="15481300" y="6641756"/>
          <a:ext cx="83820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120226</xdr:rowOff>
    </xdr:from>
    <xdr:to>
      <xdr:col>22</xdr:col>
      <xdr:colOff>365125</xdr:colOff>
      <xdr:row>38</xdr:row>
      <xdr:rowOff>126656</xdr:rowOff>
    </xdr:to>
    <xdr:cxnSp macro="">
      <xdr:nvCxnSpPr>
        <xdr:cNvPr id="523" name="直線コネクタ 522"/>
        <xdr:cNvCxnSpPr/>
      </xdr:nvCxnSpPr>
      <xdr:spPr>
        <a:xfrm>
          <a:off x="14592300" y="6635326"/>
          <a:ext cx="889000" cy="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120226</xdr:rowOff>
    </xdr:from>
    <xdr:to>
      <xdr:col>21</xdr:col>
      <xdr:colOff>161925</xdr:colOff>
      <xdr:row>38</xdr:row>
      <xdr:rowOff>131928</xdr:rowOff>
    </xdr:to>
    <xdr:cxnSp macro="">
      <xdr:nvCxnSpPr>
        <xdr:cNvPr id="526" name="直線コネクタ 525"/>
        <xdr:cNvCxnSpPr/>
      </xdr:nvCxnSpPr>
      <xdr:spPr>
        <a:xfrm flipV="1">
          <a:off x="13703300" y="6635326"/>
          <a:ext cx="88900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8" name="テキスト ボックス 527"/>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129427</xdr:rowOff>
    </xdr:from>
    <xdr:to>
      <xdr:col>19</xdr:col>
      <xdr:colOff>644525</xdr:colOff>
      <xdr:row>38</xdr:row>
      <xdr:rowOff>131928</xdr:rowOff>
    </xdr:to>
    <xdr:cxnSp macro="">
      <xdr:nvCxnSpPr>
        <xdr:cNvPr id="529" name="直線コネクタ 528"/>
        <xdr:cNvCxnSpPr/>
      </xdr:nvCxnSpPr>
      <xdr:spPr>
        <a:xfrm>
          <a:off x="12814300" y="6644527"/>
          <a:ext cx="8890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77827</xdr:rowOff>
    </xdr:from>
    <xdr:to>
      <xdr:col>23</xdr:col>
      <xdr:colOff>568325</xdr:colOff>
      <xdr:row>39</xdr:row>
      <xdr:rowOff>7977</xdr:rowOff>
    </xdr:to>
    <xdr:sp macro="" textlink="">
      <xdr:nvSpPr>
        <xdr:cNvPr id="539" name="円/楕円 538"/>
        <xdr:cNvSpPr/>
      </xdr:nvSpPr>
      <xdr:spPr>
        <a:xfrm>
          <a:off x="16268700" y="65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164204</xdr:rowOff>
    </xdr:from>
    <xdr:ext cx="534377" cy="259045"/>
    <xdr:sp macro="" textlink="">
      <xdr:nvSpPr>
        <xdr:cNvPr id="540" name="消防費該当値テキスト"/>
        <xdr:cNvSpPr txBox="1"/>
      </xdr:nvSpPr>
      <xdr:spPr>
        <a:xfrm>
          <a:off x="16370300" y="650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12,775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75856</xdr:rowOff>
    </xdr:from>
    <xdr:to>
      <xdr:col>22</xdr:col>
      <xdr:colOff>415925</xdr:colOff>
      <xdr:row>39</xdr:row>
      <xdr:rowOff>6006</xdr:rowOff>
    </xdr:to>
    <xdr:sp macro="" textlink="">
      <xdr:nvSpPr>
        <xdr:cNvPr id="541" name="円/楕円 540"/>
        <xdr:cNvSpPr/>
      </xdr:nvSpPr>
      <xdr:spPr>
        <a:xfrm>
          <a:off x="15430500" y="659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168583</xdr:rowOff>
    </xdr:from>
    <xdr:ext cx="534377" cy="259045"/>
    <xdr:sp macro="" textlink="">
      <xdr:nvSpPr>
        <xdr:cNvPr id="542" name="テキスト ボックス 541"/>
        <xdr:cNvSpPr txBox="1"/>
      </xdr:nvSpPr>
      <xdr:spPr>
        <a:xfrm>
          <a:off x="15214111" y="668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69426</xdr:rowOff>
    </xdr:from>
    <xdr:to>
      <xdr:col>21</xdr:col>
      <xdr:colOff>212725</xdr:colOff>
      <xdr:row>38</xdr:row>
      <xdr:rowOff>171026</xdr:rowOff>
    </xdr:to>
    <xdr:sp macro="" textlink="">
      <xdr:nvSpPr>
        <xdr:cNvPr id="543" name="円/楕円 542"/>
        <xdr:cNvSpPr/>
      </xdr:nvSpPr>
      <xdr:spPr>
        <a:xfrm>
          <a:off x="14541500" y="658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162153</xdr:rowOff>
    </xdr:from>
    <xdr:ext cx="534377" cy="259045"/>
    <xdr:sp macro="" textlink="">
      <xdr:nvSpPr>
        <xdr:cNvPr id="544" name="テキスト ボックス 543"/>
        <xdr:cNvSpPr txBox="1"/>
      </xdr:nvSpPr>
      <xdr:spPr>
        <a:xfrm>
          <a:off x="14325111" y="667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81128</xdr:rowOff>
    </xdr:from>
    <xdr:to>
      <xdr:col>20</xdr:col>
      <xdr:colOff>9525</xdr:colOff>
      <xdr:row>39</xdr:row>
      <xdr:rowOff>11278</xdr:rowOff>
    </xdr:to>
    <xdr:sp macro="" textlink="">
      <xdr:nvSpPr>
        <xdr:cNvPr id="545" name="円/楕円 544"/>
        <xdr:cNvSpPr/>
      </xdr:nvSpPr>
      <xdr:spPr>
        <a:xfrm>
          <a:off x="13652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2405</xdr:rowOff>
    </xdr:from>
    <xdr:ext cx="534377" cy="259045"/>
    <xdr:sp macro="" textlink="">
      <xdr:nvSpPr>
        <xdr:cNvPr id="546" name="テキスト ボックス 545"/>
        <xdr:cNvSpPr txBox="1"/>
      </xdr:nvSpPr>
      <xdr:spPr>
        <a:xfrm>
          <a:off x="13436111" y="6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78627</xdr:rowOff>
    </xdr:from>
    <xdr:to>
      <xdr:col>18</xdr:col>
      <xdr:colOff>492125</xdr:colOff>
      <xdr:row>39</xdr:row>
      <xdr:rowOff>8777</xdr:rowOff>
    </xdr:to>
    <xdr:sp macro="" textlink="">
      <xdr:nvSpPr>
        <xdr:cNvPr id="547" name="円/楕円 546"/>
        <xdr:cNvSpPr/>
      </xdr:nvSpPr>
      <xdr:spPr>
        <a:xfrm>
          <a:off x="12763500" y="659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171354</xdr:rowOff>
    </xdr:from>
    <xdr:ext cx="534377" cy="259045"/>
    <xdr:sp macro="" textlink="">
      <xdr:nvSpPr>
        <xdr:cNvPr id="548" name="テキスト ボックス 547"/>
        <xdr:cNvSpPr txBox="1"/>
      </xdr:nvSpPr>
      <xdr:spPr>
        <a:xfrm>
          <a:off x="12547111" y="668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76774</xdr:rowOff>
    </xdr:from>
    <xdr:to>
      <xdr:col>23</xdr:col>
      <xdr:colOff>517525</xdr:colOff>
      <xdr:row>56</xdr:row>
      <xdr:rowOff>112565</xdr:rowOff>
    </xdr:to>
    <xdr:cxnSp macro="">
      <xdr:nvCxnSpPr>
        <xdr:cNvPr id="577" name="直線コネクタ 576"/>
        <xdr:cNvCxnSpPr/>
      </xdr:nvCxnSpPr>
      <xdr:spPr>
        <a:xfrm>
          <a:off x="15481300" y="9677974"/>
          <a:ext cx="838200" cy="3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101646</xdr:rowOff>
    </xdr:from>
    <xdr:to>
      <xdr:col>22</xdr:col>
      <xdr:colOff>365125</xdr:colOff>
      <xdr:row>56</xdr:row>
      <xdr:rowOff>76774</xdr:rowOff>
    </xdr:to>
    <xdr:cxnSp macro="">
      <xdr:nvCxnSpPr>
        <xdr:cNvPr id="580" name="直線コネクタ 579"/>
        <xdr:cNvCxnSpPr/>
      </xdr:nvCxnSpPr>
      <xdr:spPr>
        <a:xfrm>
          <a:off x="14592300" y="9531396"/>
          <a:ext cx="889000" cy="14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101646</xdr:rowOff>
    </xdr:from>
    <xdr:to>
      <xdr:col>21</xdr:col>
      <xdr:colOff>161925</xdr:colOff>
      <xdr:row>56</xdr:row>
      <xdr:rowOff>139296</xdr:rowOff>
    </xdr:to>
    <xdr:cxnSp macro="">
      <xdr:nvCxnSpPr>
        <xdr:cNvPr id="583" name="直線コネクタ 582"/>
        <xdr:cNvCxnSpPr/>
      </xdr:nvCxnSpPr>
      <xdr:spPr>
        <a:xfrm flipV="1">
          <a:off x="13703300" y="9531396"/>
          <a:ext cx="889000" cy="20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139296</xdr:rowOff>
    </xdr:from>
    <xdr:to>
      <xdr:col>19</xdr:col>
      <xdr:colOff>644525</xdr:colOff>
      <xdr:row>57</xdr:row>
      <xdr:rowOff>14549</xdr:rowOff>
    </xdr:to>
    <xdr:cxnSp macro="">
      <xdr:nvCxnSpPr>
        <xdr:cNvPr id="586" name="直線コネクタ 585"/>
        <xdr:cNvCxnSpPr/>
      </xdr:nvCxnSpPr>
      <xdr:spPr>
        <a:xfrm flipV="1">
          <a:off x="12814300" y="9740496"/>
          <a:ext cx="889000" cy="4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61765</xdr:rowOff>
    </xdr:from>
    <xdr:to>
      <xdr:col>23</xdr:col>
      <xdr:colOff>568325</xdr:colOff>
      <xdr:row>56</xdr:row>
      <xdr:rowOff>163365</xdr:rowOff>
    </xdr:to>
    <xdr:sp macro="" textlink="">
      <xdr:nvSpPr>
        <xdr:cNvPr id="596" name="円/楕円 595"/>
        <xdr:cNvSpPr/>
      </xdr:nvSpPr>
      <xdr:spPr>
        <a:xfrm>
          <a:off x="16268700" y="9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40192</xdr:rowOff>
    </xdr:from>
    <xdr:ext cx="534377" cy="259045"/>
    <xdr:sp macro="" textlink="">
      <xdr:nvSpPr>
        <xdr:cNvPr id="597" name="教育費該当値テキスト"/>
        <xdr:cNvSpPr txBox="1"/>
      </xdr:nvSpPr>
      <xdr:spPr>
        <a:xfrm>
          <a:off x="16370300" y="964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58,561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25974</xdr:rowOff>
    </xdr:from>
    <xdr:to>
      <xdr:col>22</xdr:col>
      <xdr:colOff>415925</xdr:colOff>
      <xdr:row>56</xdr:row>
      <xdr:rowOff>127574</xdr:rowOff>
    </xdr:to>
    <xdr:sp macro="" textlink="">
      <xdr:nvSpPr>
        <xdr:cNvPr id="598" name="円/楕円 597"/>
        <xdr:cNvSpPr/>
      </xdr:nvSpPr>
      <xdr:spPr>
        <a:xfrm>
          <a:off x="15430500" y="96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144101</xdr:rowOff>
    </xdr:from>
    <xdr:ext cx="534377" cy="259045"/>
    <xdr:sp macro="" textlink="">
      <xdr:nvSpPr>
        <xdr:cNvPr id="599" name="テキスト ボックス 598"/>
        <xdr:cNvSpPr txBox="1"/>
      </xdr:nvSpPr>
      <xdr:spPr>
        <a:xfrm>
          <a:off x="15214111" y="940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50846</xdr:rowOff>
    </xdr:from>
    <xdr:to>
      <xdr:col>21</xdr:col>
      <xdr:colOff>212725</xdr:colOff>
      <xdr:row>55</xdr:row>
      <xdr:rowOff>152446</xdr:rowOff>
    </xdr:to>
    <xdr:sp macro="" textlink="">
      <xdr:nvSpPr>
        <xdr:cNvPr id="600" name="円/楕円 599"/>
        <xdr:cNvSpPr/>
      </xdr:nvSpPr>
      <xdr:spPr>
        <a:xfrm>
          <a:off x="14541500" y="948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168973</xdr:rowOff>
    </xdr:from>
    <xdr:ext cx="534377" cy="259045"/>
    <xdr:sp macro="" textlink="">
      <xdr:nvSpPr>
        <xdr:cNvPr id="601" name="テキスト ボックス 600"/>
        <xdr:cNvSpPr txBox="1"/>
      </xdr:nvSpPr>
      <xdr:spPr>
        <a:xfrm>
          <a:off x="14325111" y="92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82,494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88496</xdr:rowOff>
    </xdr:from>
    <xdr:to>
      <xdr:col>20</xdr:col>
      <xdr:colOff>9525</xdr:colOff>
      <xdr:row>57</xdr:row>
      <xdr:rowOff>18646</xdr:rowOff>
    </xdr:to>
    <xdr:sp macro="" textlink="">
      <xdr:nvSpPr>
        <xdr:cNvPr id="602" name="円/楕円 601"/>
        <xdr:cNvSpPr/>
      </xdr:nvSpPr>
      <xdr:spPr>
        <a:xfrm>
          <a:off x="13652500" y="968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9773</xdr:rowOff>
    </xdr:from>
    <xdr:ext cx="534377" cy="259045"/>
    <xdr:sp macro="" textlink="">
      <xdr:nvSpPr>
        <xdr:cNvPr id="603" name="テキスト ボックス 602"/>
        <xdr:cNvSpPr txBox="1"/>
      </xdr:nvSpPr>
      <xdr:spPr>
        <a:xfrm>
          <a:off x="13436111" y="978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55,053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135199</xdr:rowOff>
    </xdr:from>
    <xdr:to>
      <xdr:col>18</xdr:col>
      <xdr:colOff>492125</xdr:colOff>
      <xdr:row>57</xdr:row>
      <xdr:rowOff>65349</xdr:rowOff>
    </xdr:to>
    <xdr:sp macro="" textlink="">
      <xdr:nvSpPr>
        <xdr:cNvPr id="604" name="円/楕円 603"/>
        <xdr:cNvSpPr/>
      </xdr:nvSpPr>
      <xdr:spPr>
        <a:xfrm>
          <a:off x="12763500" y="97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56476</xdr:rowOff>
    </xdr:from>
    <xdr:ext cx="534377" cy="259045"/>
    <xdr:sp macro="" textlink="">
      <xdr:nvSpPr>
        <xdr:cNvPr id="605" name="テキスト ボックス 604"/>
        <xdr:cNvSpPr txBox="1"/>
      </xdr:nvSpPr>
      <xdr:spPr>
        <a:xfrm>
          <a:off x="12547111" y="982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48,924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133550</xdr:rowOff>
    </xdr:from>
    <xdr:to>
      <xdr:col>23</xdr:col>
      <xdr:colOff>517525</xdr:colOff>
      <xdr:row>78</xdr:row>
      <xdr:rowOff>137460</xdr:rowOff>
    </xdr:to>
    <xdr:cxnSp macro="">
      <xdr:nvCxnSpPr>
        <xdr:cNvPr id="632" name="直線コネクタ 631"/>
        <xdr:cNvCxnSpPr/>
      </xdr:nvCxnSpPr>
      <xdr:spPr>
        <a:xfrm>
          <a:off x="15481300" y="13506650"/>
          <a:ext cx="8382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133550</xdr:rowOff>
    </xdr:from>
    <xdr:to>
      <xdr:col>22</xdr:col>
      <xdr:colOff>365125</xdr:colOff>
      <xdr:row>78</xdr:row>
      <xdr:rowOff>135586</xdr:rowOff>
    </xdr:to>
    <xdr:cxnSp macro="">
      <xdr:nvCxnSpPr>
        <xdr:cNvPr id="635" name="直線コネクタ 634"/>
        <xdr:cNvCxnSpPr/>
      </xdr:nvCxnSpPr>
      <xdr:spPr>
        <a:xfrm flipV="1">
          <a:off x="14592300" y="13506650"/>
          <a:ext cx="8890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135586</xdr:rowOff>
    </xdr:from>
    <xdr:to>
      <xdr:col>21</xdr:col>
      <xdr:colOff>161925</xdr:colOff>
      <xdr:row>78</xdr:row>
      <xdr:rowOff>139700</xdr:rowOff>
    </xdr:to>
    <xdr:cxnSp macro="">
      <xdr:nvCxnSpPr>
        <xdr:cNvPr id="638" name="直線コネクタ 637"/>
        <xdr:cNvCxnSpPr/>
      </xdr:nvCxnSpPr>
      <xdr:spPr>
        <a:xfrm flipV="1">
          <a:off x="13703300" y="1350868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129527</xdr:rowOff>
    </xdr:from>
    <xdr:to>
      <xdr:col>19</xdr:col>
      <xdr:colOff>644525</xdr:colOff>
      <xdr:row>78</xdr:row>
      <xdr:rowOff>139700</xdr:rowOff>
    </xdr:to>
    <xdr:cxnSp macro="">
      <xdr:nvCxnSpPr>
        <xdr:cNvPr id="641" name="直線コネクタ 640"/>
        <xdr:cNvCxnSpPr/>
      </xdr:nvCxnSpPr>
      <xdr:spPr>
        <a:xfrm>
          <a:off x="12814300" y="13502627"/>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86660</xdr:rowOff>
    </xdr:from>
    <xdr:to>
      <xdr:col>23</xdr:col>
      <xdr:colOff>568325</xdr:colOff>
      <xdr:row>79</xdr:row>
      <xdr:rowOff>16810</xdr:rowOff>
    </xdr:to>
    <xdr:sp macro="" textlink="">
      <xdr:nvSpPr>
        <xdr:cNvPr id="651" name="円/楕円 650"/>
        <xdr:cNvSpPr/>
      </xdr:nvSpPr>
      <xdr:spPr>
        <a:xfrm>
          <a:off x="16268700" y="134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1587</xdr:rowOff>
    </xdr:from>
    <xdr:ext cx="313932" cy="259045"/>
    <xdr:sp macro="" textlink="">
      <xdr:nvSpPr>
        <xdr:cNvPr id="652" name="災害復旧費該当値テキスト"/>
        <xdr:cNvSpPr txBox="1"/>
      </xdr:nvSpPr>
      <xdr:spPr>
        <a:xfrm>
          <a:off x="16370300" y="13374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82750</xdr:rowOff>
    </xdr:from>
    <xdr:to>
      <xdr:col>22</xdr:col>
      <xdr:colOff>415925</xdr:colOff>
      <xdr:row>79</xdr:row>
      <xdr:rowOff>12900</xdr:rowOff>
    </xdr:to>
    <xdr:sp macro="" textlink="">
      <xdr:nvSpPr>
        <xdr:cNvPr id="653" name="円/楕円 652"/>
        <xdr:cNvSpPr/>
      </xdr:nvSpPr>
      <xdr:spPr>
        <a:xfrm>
          <a:off x="15430500" y="134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4027</xdr:rowOff>
    </xdr:from>
    <xdr:ext cx="378565" cy="259045"/>
    <xdr:sp macro="" textlink="">
      <xdr:nvSpPr>
        <xdr:cNvPr id="654" name="テキスト ボックス 653"/>
        <xdr:cNvSpPr txBox="1"/>
      </xdr:nvSpPr>
      <xdr:spPr>
        <a:xfrm>
          <a:off x="15292017" y="13548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84786</xdr:rowOff>
    </xdr:from>
    <xdr:to>
      <xdr:col>21</xdr:col>
      <xdr:colOff>212725</xdr:colOff>
      <xdr:row>79</xdr:row>
      <xdr:rowOff>14936</xdr:rowOff>
    </xdr:to>
    <xdr:sp macro="" textlink="">
      <xdr:nvSpPr>
        <xdr:cNvPr id="655" name="円/楕円 654"/>
        <xdr:cNvSpPr/>
      </xdr:nvSpPr>
      <xdr:spPr>
        <a:xfrm>
          <a:off x="14541500" y="134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6063</xdr:rowOff>
    </xdr:from>
    <xdr:ext cx="378565" cy="259045"/>
    <xdr:sp macro="" textlink="">
      <xdr:nvSpPr>
        <xdr:cNvPr id="656" name="テキスト ボックス 655"/>
        <xdr:cNvSpPr txBox="1"/>
      </xdr:nvSpPr>
      <xdr:spPr>
        <a:xfrm>
          <a:off x="14403017" y="1355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7" name="円/楕円 65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8" name="テキスト ボックス 657"/>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78727</xdr:rowOff>
    </xdr:from>
    <xdr:to>
      <xdr:col>18</xdr:col>
      <xdr:colOff>492125</xdr:colOff>
      <xdr:row>79</xdr:row>
      <xdr:rowOff>8877</xdr:rowOff>
    </xdr:to>
    <xdr:sp macro="" textlink="">
      <xdr:nvSpPr>
        <xdr:cNvPr id="659" name="円/楕円 658"/>
        <xdr:cNvSpPr/>
      </xdr:nvSpPr>
      <xdr:spPr>
        <a:xfrm>
          <a:off x="12763500" y="1345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4</xdr:rowOff>
    </xdr:from>
    <xdr:ext cx="378565" cy="259045"/>
    <xdr:sp macro="" textlink="">
      <xdr:nvSpPr>
        <xdr:cNvPr id="660" name="テキスト ボックス 659"/>
        <xdr:cNvSpPr txBox="1"/>
      </xdr:nvSpPr>
      <xdr:spPr>
        <a:xfrm>
          <a:off x="12625017" y="13544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27209</xdr:rowOff>
    </xdr:from>
    <xdr:to>
      <xdr:col>23</xdr:col>
      <xdr:colOff>517525</xdr:colOff>
      <xdr:row>98</xdr:row>
      <xdr:rowOff>27708</xdr:rowOff>
    </xdr:to>
    <xdr:cxnSp macro="">
      <xdr:nvCxnSpPr>
        <xdr:cNvPr id="689" name="直線コネクタ 688"/>
        <xdr:cNvCxnSpPr/>
      </xdr:nvCxnSpPr>
      <xdr:spPr>
        <a:xfrm flipV="1">
          <a:off x="15481300" y="16829309"/>
          <a:ext cx="8382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27708</xdr:rowOff>
    </xdr:from>
    <xdr:to>
      <xdr:col>22</xdr:col>
      <xdr:colOff>365125</xdr:colOff>
      <xdr:row>98</xdr:row>
      <xdr:rowOff>39154</xdr:rowOff>
    </xdr:to>
    <xdr:cxnSp macro="">
      <xdr:nvCxnSpPr>
        <xdr:cNvPr id="692" name="直線コネクタ 691"/>
        <xdr:cNvCxnSpPr/>
      </xdr:nvCxnSpPr>
      <xdr:spPr>
        <a:xfrm flipV="1">
          <a:off x="14592300" y="16829808"/>
          <a:ext cx="8890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39154</xdr:rowOff>
    </xdr:from>
    <xdr:to>
      <xdr:col>21</xdr:col>
      <xdr:colOff>161925</xdr:colOff>
      <xdr:row>98</xdr:row>
      <xdr:rowOff>39771</xdr:rowOff>
    </xdr:to>
    <xdr:cxnSp macro="">
      <xdr:nvCxnSpPr>
        <xdr:cNvPr id="695" name="直線コネクタ 694"/>
        <xdr:cNvCxnSpPr/>
      </xdr:nvCxnSpPr>
      <xdr:spPr>
        <a:xfrm flipV="1">
          <a:off x="13703300" y="16841254"/>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18633</xdr:rowOff>
    </xdr:from>
    <xdr:to>
      <xdr:col>19</xdr:col>
      <xdr:colOff>644525</xdr:colOff>
      <xdr:row>98</xdr:row>
      <xdr:rowOff>39771</xdr:rowOff>
    </xdr:to>
    <xdr:cxnSp macro="">
      <xdr:nvCxnSpPr>
        <xdr:cNvPr id="698" name="直線コネクタ 697"/>
        <xdr:cNvCxnSpPr/>
      </xdr:nvCxnSpPr>
      <xdr:spPr>
        <a:xfrm>
          <a:off x="12814300" y="16820733"/>
          <a:ext cx="889000" cy="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147859</xdr:rowOff>
    </xdr:from>
    <xdr:to>
      <xdr:col>23</xdr:col>
      <xdr:colOff>568325</xdr:colOff>
      <xdr:row>98</xdr:row>
      <xdr:rowOff>78009</xdr:rowOff>
    </xdr:to>
    <xdr:sp macro="" textlink="">
      <xdr:nvSpPr>
        <xdr:cNvPr id="708" name="円/楕円 707"/>
        <xdr:cNvSpPr/>
      </xdr:nvSpPr>
      <xdr:spPr>
        <a:xfrm>
          <a:off x="16268700" y="1677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62786</xdr:rowOff>
    </xdr:from>
    <xdr:ext cx="534377" cy="259045"/>
    <xdr:sp macro="" textlink="">
      <xdr:nvSpPr>
        <xdr:cNvPr id="709" name="公債費該当値テキスト"/>
        <xdr:cNvSpPr txBox="1"/>
      </xdr:nvSpPr>
      <xdr:spPr>
        <a:xfrm>
          <a:off x="16370300" y="1669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49,525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148358</xdr:rowOff>
    </xdr:from>
    <xdr:to>
      <xdr:col>22</xdr:col>
      <xdr:colOff>415925</xdr:colOff>
      <xdr:row>98</xdr:row>
      <xdr:rowOff>78508</xdr:rowOff>
    </xdr:to>
    <xdr:sp macro="" textlink="">
      <xdr:nvSpPr>
        <xdr:cNvPr id="710" name="円/楕円 709"/>
        <xdr:cNvSpPr/>
      </xdr:nvSpPr>
      <xdr:spPr>
        <a:xfrm>
          <a:off x="15430500" y="1677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69635</xdr:rowOff>
    </xdr:from>
    <xdr:ext cx="534377" cy="259045"/>
    <xdr:sp macro="" textlink="">
      <xdr:nvSpPr>
        <xdr:cNvPr id="711" name="テキスト ボックス 710"/>
        <xdr:cNvSpPr txBox="1"/>
      </xdr:nvSpPr>
      <xdr:spPr>
        <a:xfrm>
          <a:off x="15214111" y="16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159804</xdr:rowOff>
    </xdr:from>
    <xdr:to>
      <xdr:col>21</xdr:col>
      <xdr:colOff>212725</xdr:colOff>
      <xdr:row>98</xdr:row>
      <xdr:rowOff>89954</xdr:rowOff>
    </xdr:to>
    <xdr:sp macro="" textlink="">
      <xdr:nvSpPr>
        <xdr:cNvPr id="712" name="円/楕円 711"/>
        <xdr:cNvSpPr/>
      </xdr:nvSpPr>
      <xdr:spPr>
        <a:xfrm>
          <a:off x="14541500" y="167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81081</xdr:rowOff>
    </xdr:from>
    <xdr:ext cx="534377" cy="259045"/>
    <xdr:sp macro="" textlink="">
      <xdr:nvSpPr>
        <xdr:cNvPr id="713" name="テキスト ボックス 712"/>
        <xdr:cNvSpPr txBox="1"/>
      </xdr:nvSpPr>
      <xdr:spPr>
        <a:xfrm>
          <a:off x="14325111" y="1688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160421</xdr:rowOff>
    </xdr:from>
    <xdr:to>
      <xdr:col>20</xdr:col>
      <xdr:colOff>9525</xdr:colOff>
      <xdr:row>98</xdr:row>
      <xdr:rowOff>90571</xdr:rowOff>
    </xdr:to>
    <xdr:sp macro="" textlink="">
      <xdr:nvSpPr>
        <xdr:cNvPr id="714" name="円/楕円 713"/>
        <xdr:cNvSpPr/>
      </xdr:nvSpPr>
      <xdr:spPr>
        <a:xfrm>
          <a:off x="13652500" y="1679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81698</xdr:rowOff>
    </xdr:from>
    <xdr:ext cx="534377" cy="259045"/>
    <xdr:sp macro="" textlink="">
      <xdr:nvSpPr>
        <xdr:cNvPr id="715" name="テキスト ボックス 714"/>
        <xdr:cNvSpPr txBox="1"/>
      </xdr:nvSpPr>
      <xdr:spPr>
        <a:xfrm>
          <a:off x="13436111" y="168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139283</xdr:rowOff>
    </xdr:from>
    <xdr:to>
      <xdr:col>18</xdr:col>
      <xdr:colOff>492125</xdr:colOff>
      <xdr:row>98</xdr:row>
      <xdr:rowOff>69433</xdr:rowOff>
    </xdr:to>
    <xdr:sp macro="" textlink="">
      <xdr:nvSpPr>
        <xdr:cNvPr id="716" name="円/楕円 715"/>
        <xdr:cNvSpPr/>
      </xdr:nvSpPr>
      <xdr:spPr>
        <a:xfrm>
          <a:off x="12763500" y="1676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60560</xdr:rowOff>
    </xdr:from>
    <xdr:ext cx="534377" cy="259045"/>
    <xdr:sp macro="" textlink="">
      <xdr:nvSpPr>
        <xdr:cNvPr id="717" name="テキスト ボックス 716"/>
        <xdr:cNvSpPr txBox="1"/>
      </xdr:nvSpPr>
      <xdr:spPr>
        <a:xfrm>
          <a:off x="12547111" y="1686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134671</xdr:rowOff>
    </xdr:from>
    <xdr:to>
      <xdr:col>32</xdr:col>
      <xdr:colOff>187325</xdr:colOff>
      <xdr:row>38</xdr:row>
      <xdr:rowOff>139700</xdr:rowOff>
    </xdr:to>
    <xdr:cxnSp macro="">
      <xdr:nvCxnSpPr>
        <xdr:cNvPr id="744" name="直線コネクタ 743"/>
        <xdr:cNvCxnSpPr/>
      </xdr:nvCxnSpPr>
      <xdr:spPr>
        <a:xfrm flipV="1">
          <a:off x="21323300" y="6649771"/>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83871</xdr:rowOff>
    </xdr:from>
    <xdr:to>
      <xdr:col>32</xdr:col>
      <xdr:colOff>238125</xdr:colOff>
      <xdr:row>39</xdr:row>
      <xdr:rowOff>14021</xdr:rowOff>
    </xdr:to>
    <xdr:sp macro="" textlink="">
      <xdr:nvSpPr>
        <xdr:cNvPr id="763" name="円/楕円 762"/>
        <xdr:cNvSpPr/>
      </xdr:nvSpPr>
      <xdr:spPr>
        <a:xfrm>
          <a:off x="221107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38524</xdr:rowOff>
    </xdr:from>
    <xdr:ext cx="313932" cy="259045"/>
    <xdr:sp macro="" textlink="">
      <xdr:nvSpPr>
        <xdr:cNvPr id="764" name="諸支出金該当値テキスト"/>
        <xdr:cNvSpPr txBox="1"/>
      </xdr:nvSpPr>
      <xdr:spPr>
        <a:xfrm>
          <a:off x="22212300" y="6553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a:t>
          </a:r>
          <a:r>
            <a:rPr kumimoji="1" lang="ja-JP" altLang="ja-JP" sz="1300">
              <a:solidFill>
                <a:schemeClr val="dk1"/>
              </a:solidFill>
              <a:effectLst/>
              <a:latin typeface="+mn-lt"/>
              <a:ea typeface="+mn-ea"/>
              <a:cs typeface="+mn-cs"/>
            </a:rPr>
            <a:t>住民一人当たり</a:t>
          </a:r>
          <a:r>
            <a:rPr kumimoji="1" lang="en-US" altLang="ja-JP" sz="1300">
              <a:latin typeface="ＭＳ Ｐゴシック"/>
            </a:rPr>
            <a:t>101,434</a:t>
          </a:r>
          <a:r>
            <a:rPr kumimoji="1" lang="ja-JP" altLang="en-US" sz="1300">
              <a:latin typeface="ＭＳ Ｐゴシック"/>
            </a:rPr>
            <a:t>円で前年度と比較して</a:t>
          </a:r>
          <a:r>
            <a:rPr kumimoji="1" lang="en-US" altLang="ja-JP" sz="1300">
              <a:latin typeface="ＭＳ Ｐゴシック"/>
            </a:rPr>
            <a:t>2,173</a:t>
          </a:r>
          <a:r>
            <a:rPr kumimoji="1" lang="ja-JP" altLang="en-US" sz="1300">
              <a:latin typeface="ＭＳ Ｐゴシック"/>
            </a:rPr>
            <a:t>円増額となっている。業務改革モデルプロジェクト事業やコンビニ交付導入事業等による増額が主な要因である。</a:t>
          </a:r>
          <a:r>
            <a:rPr kumimoji="1" lang="ja-JP" altLang="ja-JP" sz="1300">
              <a:solidFill>
                <a:schemeClr val="dk1"/>
              </a:solidFill>
              <a:effectLst/>
              <a:latin typeface="+mn-lt"/>
              <a:ea typeface="+mn-ea"/>
              <a:cs typeface="+mn-cs"/>
            </a:rPr>
            <a:t>民生費は、</a:t>
          </a:r>
          <a:r>
            <a:rPr kumimoji="1" lang="ja-JP" altLang="en-US"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201,488</a:t>
          </a:r>
          <a:r>
            <a:rPr kumimoji="1" lang="ja-JP" altLang="en-US" sz="1300">
              <a:solidFill>
                <a:schemeClr val="dk1"/>
              </a:solidFill>
              <a:effectLst/>
              <a:latin typeface="+mn-lt"/>
              <a:ea typeface="+mn-ea"/>
              <a:cs typeface="+mn-cs"/>
            </a:rPr>
            <a:t>円で前年度と比較して</a:t>
          </a:r>
          <a:r>
            <a:rPr kumimoji="1" lang="en-US" altLang="ja-JP" sz="1300">
              <a:solidFill>
                <a:schemeClr val="dk1"/>
              </a:solidFill>
              <a:effectLst/>
              <a:latin typeface="+mn-lt"/>
              <a:ea typeface="+mn-ea"/>
              <a:cs typeface="+mn-cs"/>
            </a:rPr>
            <a:t>11,755</a:t>
          </a:r>
          <a:r>
            <a:rPr kumimoji="1" lang="ja-JP" altLang="en-US" sz="1300">
              <a:solidFill>
                <a:schemeClr val="dk1"/>
              </a:solidFill>
              <a:effectLst/>
              <a:latin typeface="+mn-lt"/>
              <a:ea typeface="+mn-ea"/>
              <a:cs typeface="+mn-cs"/>
            </a:rPr>
            <a:t>円増額となっている。法人</a:t>
          </a:r>
          <a:r>
            <a:rPr kumimoji="1" lang="ja-JP" altLang="ja-JP" sz="1300">
              <a:solidFill>
                <a:schemeClr val="dk1"/>
              </a:solidFill>
              <a:effectLst/>
              <a:latin typeface="+mn-lt"/>
              <a:ea typeface="+mn-ea"/>
              <a:cs typeface="+mn-cs"/>
            </a:rPr>
            <a:t>保育園</a:t>
          </a:r>
          <a:r>
            <a:rPr kumimoji="1" lang="ja-JP" altLang="en-US" sz="1300">
              <a:solidFill>
                <a:schemeClr val="dk1"/>
              </a:solidFill>
              <a:effectLst/>
              <a:latin typeface="+mn-lt"/>
              <a:ea typeface="+mn-ea"/>
              <a:cs typeface="+mn-cs"/>
            </a:rPr>
            <a:t>運営費</a:t>
          </a:r>
          <a:r>
            <a:rPr kumimoji="1" lang="ja-JP" altLang="ja-JP" sz="1300">
              <a:solidFill>
                <a:schemeClr val="dk1"/>
              </a:solidFill>
              <a:effectLst/>
              <a:latin typeface="+mn-lt"/>
              <a:ea typeface="+mn-ea"/>
              <a:cs typeface="+mn-cs"/>
            </a:rPr>
            <a:t>負担金</a:t>
          </a:r>
          <a:r>
            <a:rPr kumimoji="1" lang="ja-JP" altLang="en-US" sz="1300">
              <a:solidFill>
                <a:schemeClr val="dk1"/>
              </a:solidFill>
              <a:effectLst/>
              <a:latin typeface="+mn-lt"/>
              <a:ea typeface="+mn-ea"/>
              <a:cs typeface="+mn-cs"/>
            </a:rPr>
            <a:t>事業</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放課後児童クラブ公的施設移行促進事業等による増額が主な要因である。今後も子育て環境の充実を図るため、今後も重点的に取り組んでいく必要がある。土木費は、住民一人当たり</a:t>
          </a:r>
          <a:r>
            <a:rPr kumimoji="1" lang="en-US" altLang="ja-JP" sz="1300">
              <a:solidFill>
                <a:schemeClr val="dk1"/>
              </a:solidFill>
              <a:effectLst/>
              <a:latin typeface="+mn-lt"/>
              <a:ea typeface="+mn-ea"/>
              <a:cs typeface="+mn-cs"/>
            </a:rPr>
            <a:t>78,155</a:t>
          </a:r>
          <a:r>
            <a:rPr kumimoji="1" lang="ja-JP" altLang="en-US" sz="1300">
              <a:solidFill>
                <a:schemeClr val="dk1"/>
              </a:solidFill>
              <a:effectLst/>
              <a:latin typeface="+mn-lt"/>
              <a:ea typeface="+mn-ea"/>
              <a:cs typeface="+mn-cs"/>
            </a:rPr>
            <a:t>円となっており、前年度と比較して</a:t>
          </a:r>
          <a:r>
            <a:rPr kumimoji="1" lang="en-US" altLang="ja-JP" sz="1300">
              <a:solidFill>
                <a:schemeClr val="dk1"/>
              </a:solidFill>
              <a:effectLst/>
              <a:latin typeface="+mn-lt"/>
              <a:ea typeface="+mn-ea"/>
              <a:cs typeface="+mn-cs"/>
            </a:rPr>
            <a:t>46,242</a:t>
          </a:r>
          <a:r>
            <a:rPr kumimoji="1" lang="ja-JP" altLang="en-US" sz="1300">
              <a:solidFill>
                <a:schemeClr val="dk1"/>
              </a:solidFill>
              <a:effectLst/>
              <a:latin typeface="+mn-lt"/>
              <a:ea typeface="+mn-ea"/>
              <a:cs typeface="+mn-cs"/>
            </a:rPr>
            <a:t>円増額となっている。庁舎等複合施設建設事業による増額が主な要因である。その他の項目については、類似団体と比較して低い水準にあるが、住民のニーズを的確に判断し、市民サービスが低下しないよう努めていく必要が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中期的な見通しをもとに、決算余剰金を中心に積みたてるとともに、最低水準の取り崩しに努めている。また、行財政改革を着実に進めていることから、実質収支額は継続的に黒字を確保している。実質単年度収支については、標準財政規模に占める割合では</a:t>
          </a:r>
          <a:r>
            <a:rPr kumimoji="1" lang="en-US" altLang="ja-JP" sz="1400">
              <a:latin typeface="ＭＳ ゴシック" pitchFamily="49" charset="-128"/>
              <a:ea typeface="ＭＳ ゴシック" pitchFamily="49" charset="-128"/>
            </a:rPr>
            <a:t>2.35</a:t>
          </a:r>
          <a:r>
            <a:rPr kumimoji="1" lang="ja-JP" altLang="en-US" sz="1400">
              <a:latin typeface="ＭＳ ゴシック" pitchFamily="49" charset="-128"/>
              <a:ea typeface="ＭＳ ゴシック" pitchFamily="49" charset="-128"/>
            </a:rPr>
            <a:t>ポイントの増となっている。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本市</a:t>
          </a:r>
          <a:r>
            <a:rPr kumimoji="1" lang="ja-JP" altLang="ja-JP" sz="1400">
              <a:solidFill>
                <a:schemeClr val="dk1"/>
              </a:solidFill>
              <a:effectLst/>
              <a:latin typeface="+mn-lt"/>
              <a:ea typeface="+mn-ea"/>
              <a:cs typeface="+mn-cs"/>
            </a:rPr>
            <a:t>では、医療費</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高騰を抑制す</a:t>
          </a:r>
          <a:r>
            <a:rPr kumimoji="1" lang="ja-JP" altLang="en-US" sz="1400">
              <a:solidFill>
                <a:schemeClr val="dk1"/>
              </a:solidFill>
              <a:effectLst/>
              <a:latin typeface="+mn-lt"/>
              <a:ea typeface="+mn-ea"/>
              <a:cs typeface="+mn-cs"/>
            </a:rPr>
            <a:t>るために、</a:t>
          </a:r>
          <a:r>
            <a:rPr kumimoji="1" lang="ja-JP" altLang="ja-JP" sz="1400">
              <a:solidFill>
                <a:schemeClr val="dk1"/>
              </a:solidFill>
              <a:effectLst/>
              <a:latin typeface="+mn-lt"/>
              <a:ea typeface="+mn-ea"/>
              <a:cs typeface="+mn-cs"/>
            </a:rPr>
            <a:t>健康づくり事業や健診など</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予防事業に力を注いでいる</a:t>
          </a:r>
          <a:r>
            <a:rPr kumimoji="1" lang="ja-JP" altLang="en-US" sz="1400">
              <a:solidFill>
                <a:schemeClr val="dk1"/>
              </a:solidFill>
              <a:effectLst/>
              <a:latin typeface="+mn-lt"/>
              <a:ea typeface="+mn-ea"/>
              <a:cs typeface="+mn-cs"/>
            </a:rPr>
            <a:t>が、高い高齢化率等の影響もあり、医療費の抑制については苦慮しているところである。また、</a:t>
          </a:r>
          <a:r>
            <a:rPr kumimoji="1" lang="ja-JP" altLang="ja-JP" sz="1400">
              <a:solidFill>
                <a:schemeClr val="dk1"/>
              </a:solidFill>
              <a:effectLst/>
              <a:latin typeface="+mn-lt"/>
              <a:ea typeface="+mn-ea"/>
              <a:cs typeface="+mn-cs"/>
            </a:rPr>
            <a:t>働き盛り</a:t>
          </a:r>
          <a:r>
            <a:rPr kumimoji="1" lang="ja-JP" altLang="en-US" sz="1400">
              <a:solidFill>
                <a:schemeClr val="dk1"/>
              </a:solidFill>
              <a:effectLst/>
              <a:latin typeface="+mn-lt"/>
              <a:ea typeface="+mn-ea"/>
              <a:cs typeface="+mn-cs"/>
            </a:rPr>
            <a:t>である若年層</a:t>
          </a:r>
          <a:r>
            <a:rPr kumimoji="1" lang="ja-JP" altLang="ja-JP" sz="1400">
              <a:solidFill>
                <a:schemeClr val="dk1"/>
              </a:solidFill>
              <a:effectLst/>
              <a:latin typeface="+mn-lt"/>
              <a:ea typeface="+mn-ea"/>
              <a:cs typeface="+mn-cs"/>
            </a:rPr>
            <a:t>の国</a:t>
          </a:r>
          <a:r>
            <a:rPr kumimoji="1" lang="ja-JP" altLang="en-US" sz="1400">
              <a:solidFill>
                <a:schemeClr val="dk1"/>
              </a:solidFill>
              <a:effectLst/>
              <a:latin typeface="+mn-lt"/>
              <a:ea typeface="+mn-ea"/>
              <a:cs typeface="+mn-cs"/>
            </a:rPr>
            <a:t>民健康保険</a:t>
          </a:r>
          <a:r>
            <a:rPr kumimoji="1" lang="ja-JP" altLang="ja-JP" sz="1400">
              <a:solidFill>
                <a:schemeClr val="dk1"/>
              </a:solidFill>
              <a:effectLst/>
              <a:latin typeface="+mn-lt"/>
              <a:ea typeface="+mn-ea"/>
              <a:cs typeface="+mn-cs"/>
            </a:rPr>
            <a:t>加入者が少ない</a:t>
          </a:r>
          <a:r>
            <a:rPr kumimoji="1" lang="ja-JP" altLang="en-US" sz="1400">
              <a:solidFill>
                <a:schemeClr val="dk1"/>
              </a:solidFill>
              <a:effectLst/>
              <a:latin typeface="+mn-lt"/>
              <a:ea typeface="+mn-ea"/>
              <a:cs typeface="+mn-cs"/>
            </a:rPr>
            <a:t>ため、国民健康保険税の増収も大きくは望めない状況である。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元利償還金については、合併特例債の本格的な元利償還が始まることにより、右肩上がりで増加することになる。その対策として、繰上償還の実施</a:t>
          </a:r>
          <a:r>
            <a:rPr kumimoji="1" lang="ja-JP" altLang="en-US" sz="1400" b="0" i="0" baseline="0">
              <a:solidFill>
                <a:schemeClr val="dk1"/>
              </a:solidFill>
              <a:effectLst/>
              <a:latin typeface="+mn-lt"/>
              <a:ea typeface="+mn-ea"/>
              <a:cs typeface="+mn-cs"/>
            </a:rPr>
            <a:t>等が必要である</a:t>
          </a:r>
          <a:r>
            <a:rPr kumimoji="1" lang="ja-JP" altLang="ja-JP" sz="1400" b="0" i="0" baseline="0">
              <a:solidFill>
                <a:schemeClr val="dk1"/>
              </a:solidFill>
              <a:effectLst/>
              <a:latin typeface="+mn-lt"/>
              <a:ea typeface="+mn-ea"/>
              <a:cs typeface="+mn-cs"/>
            </a:rPr>
            <a:t>。また、合併特例債を有効に活用することにより、普通交付税算入公債費等の割合を増やしていく作業も同時並行的に実施している。そのような取り組みにより、実質公債費比率において改善傾向</a:t>
          </a:r>
          <a:r>
            <a:rPr kumimoji="1" lang="ja-JP" altLang="en-US" sz="1400" b="0" i="0" baseline="0">
              <a:solidFill>
                <a:schemeClr val="dk1"/>
              </a:solidFill>
              <a:effectLst/>
              <a:latin typeface="+mn-lt"/>
              <a:ea typeface="+mn-ea"/>
              <a:cs typeface="+mn-cs"/>
            </a:rPr>
            <a:t>に</a:t>
          </a:r>
          <a:r>
            <a:rPr kumimoji="1" lang="ja-JP" altLang="ja-JP" sz="1400" b="0" i="0" baseline="0">
              <a:solidFill>
                <a:schemeClr val="dk1"/>
              </a:solidFill>
              <a:effectLst/>
              <a:latin typeface="+mn-lt"/>
              <a:ea typeface="+mn-ea"/>
              <a:cs typeface="+mn-cs"/>
            </a:rPr>
            <a:t>ある。</a:t>
          </a:r>
          <a:r>
            <a:rPr kumimoji="1" lang="ja-JP" altLang="en-US" sz="1400" b="0" i="0" baseline="0">
              <a:solidFill>
                <a:schemeClr val="dk1"/>
              </a:solidFill>
              <a:effectLst/>
              <a:latin typeface="+mn-lt"/>
              <a:ea typeface="+mn-ea"/>
              <a:cs typeface="+mn-cs"/>
            </a:rPr>
            <a:t>引き続き</a:t>
          </a:r>
          <a:r>
            <a:rPr kumimoji="1" lang="ja-JP" altLang="ja-JP" sz="1400" b="0" i="0" baseline="0">
              <a:solidFill>
                <a:schemeClr val="dk1"/>
              </a:solidFill>
              <a:effectLst/>
              <a:latin typeface="+mn-lt"/>
              <a:ea typeface="+mn-ea"/>
              <a:cs typeface="+mn-cs"/>
            </a:rPr>
            <a:t>、新起債の抑制や任意の繰り上げ償還</a:t>
          </a:r>
          <a:r>
            <a:rPr kumimoji="1" lang="ja-JP" altLang="en-US" sz="1400" b="0" i="0" baseline="0">
              <a:solidFill>
                <a:schemeClr val="dk1"/>
              </a:solidFill>
              <a:effectLst/>
              <a:latin typeface="+mn-lt"/>
              <a:ea typeface="+mn-ea"/>
              <a:cs typeface="+mn-cs"/>
            </a:rPr>
            <a:t>等</a:t>
          </a:r>
          <a:r>
            <a:rPr kumimoji="1" lang="ja-JP" altLang="ja-JP" sz="1400" b="0" i="0" baseline="0">
              <a:solidFill>
                <a:schemeClr val="dk1"/>
              </a:solidFill>
              <a:effectLst/>
              <a:latin typeface="+mn-lt"/>
              <a:ea typeface="+mn-ea"/>
              <a:cs typeface="+mn-cs"/>
            </a:rPr>
            <a:t>を実施することで、状況</a:t>
          </a:r>
          <a:r>
            <a:rPr kumimoji="1" lang="ja-JP" altLang="en-US" sz="1400" b="0" i="0" baseline="0">
              <a:solidFill>
                <a:schemeClr val="dk1"/>
              </a:solidFill>
              <a:effectLst/>
              <a:latin typeface="+mn-lt"/>
              <a:ea typeface="+mn-ea"/>
              <a:cs typeface="+mn-cs"/>
            </a:rPr>
            <a:t>の</a:t>
          </a:r>
          <a:r>
            <a:rPr kumimoji="1" lang="ja-JP" altLang="ja-JP" sz="1400" b="0" i="0" baseline="0">
              <a:solidFill>
                <a:schemeClr val="dk1"/>
              </a:solidFill>
              <a:effectLst/>
              <a:latin typeface="+mn-lt"/>
              <a:ea typeface="+mn-ea"/>
              <a:cs typeface="+mn-cs"/>
            </a:rPr>
            <a:t>改善を図</a:t>
          </a:r>
          <a:r>
            <a:rPr kumimoji="1" lang="ja-JP" altLang="en-US" sz="1400" b="0" i="0" baseline="0">
              <a:solidFill>
                <a:schemeClr val="dk1"/>
              </a:solidFill>
              <a:effectLst/>
              <a:latin typeface="+mn-lt"/>
              <a:ea typeface="+mn-ea"/>
              <a:cs typeface="+mn-cs"/>
            </a:rPr>
            <a:t>っていく</a:t>
          </a:r>
          <a:r>
            <a:rPr kumimoji="1" lang="ja-JP" altLang="ja-JP" sz="14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将来負担額は、ほぼ横ばいの状況である</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それを補っているのが、</a:t>
          </a:r>
          <a:r>
            <a:rPr kumimoji="1" lang="ja-JP" altLang="en-US" sz="1400">
              <a:solidFill>
                <a:schemeClr val="dk1"/>
              </a:solidFill>
              <a:effectLst/>
              <a:latin typeface="+mn-lt"/>
              <a:ea typeface="+mn-ea"/>
              <a:cs typeface="+mn-cs"/>
            </a:rPr>
            <a:t>充当可能基金等の</a:t>
          </a:r>
          <a:r>
            <a:rPr kumimoji="1" lang="ja-JP" altLang="ja-JP" sz="1400">
              <a:solidFill>
                <a:schemeClr val="dk1"/>
              </a:solidFill>
              <a:effectLst/>
              <a:latin typeface="+mn-lt"/>
              <a:ea typeface="+mn-ea"/>
              <a:cs typeface="+mn-cs"/>
            </a:rPr>
            <a:t>充当可能財源である。</a:t>
          </a:r>
          <a:r>
            <a:rPr kumimoji="1" lang="ja-JP" altLang="en-US" sz="1400">
              <a:solidFill>
                <a:schemeClr val="dk1"/>
              </a:solidFill>
              <a:effectLst/>
              <a:latin typeface="+mn-lt"/>
              <a:ea typeface="+mn-ea"/>
              <a:cs typeface="+mn-cs"/>
            </a:rPr>
            <a:t>今後、</a:t>
          </a:r>
          <a:r>
            <a:rPr kumimoji="1" lang="ja-JP" altLang="ja-JP" sz="1400">
              <a:solidFill>
                <a:schemeClr val="dk1"/>
              </a:solidFill>
              <a:effectLst/>
              <a:latin typeface="+mn-lt"/>
              <a:ea typeface="+mn-ea"/>
              <a:cs typeface="+mn-cs"/>
            </a:rPr>
            <a:t>基金</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積立等は、</a:t>
          </a:r>
          <a:r>
            <a:rPr kumimoji="1" lang="ja-JP" altLang="en-US" sz="1400">
              <a:solidFill>
                <a:schemeClr val="dk1"/>
              </a:solidFill>
              <a:effectLst/>
              <a:latin typeface="+mn-lt"/>
              <a:ea typeface="+mn-ea"/>
              <a:cs typeface="+mn-cs"/>
            </a:rPr>
            <a:t>難しい</a:t>
          </a:r>
          <a:r>
            <a:rPr kumimoji="1" lang="ja-JP" altLang="ja-JP" sz="1400">
              <a:solidFill>
                <a:schemeClr val="dk1"/>
              </a:solidFill>
              <a:effectLst/>
              <a:latin typeface="+mn-lt"/>
              <a:ea typeface="+mn-ea"/>
              <a:cs typeface="+mn-cs"/>
            </a:rPr>
            <a:t>状況になることが</a:t>
          </a:r>
          <a:r>
            <a:rPr kumimoji="1" lang="ja-JP" altLang="en-US" sz="1400">
              <a:solidFill>
                <a:schemeClr val="dk1"/>
              </a:solidFill>
              <a:effectLst/>
              <a:latin typeface="+mn-lt"/>
              <a:ea typeface="+mn-ea"/>
              <a:cs typeface="+mn-cs"/>
            </a:rPr>
            <a:t>予想</a:t>
          </a:r>
          <a:r>
            <a:rPr kumimoji="1" lang="ja-JP" altLang="ja-JP" sz="1400">
              <a:solidFill>
                <a:schemeClr val="dk1"/>
              </a:solidFill>
              <a:effectLst/>
              <a:latin typeface="+mn-lt"/>
              <a:ea typeface="+mn-ea"/>
              <a:cs typeface="+mn-cs"/>
            </a:rPr>
            <a:t>される</a:t>
          </a:r>
          <a:r>
            <a:rPr kumimoji="1" lang="ja-JP" altLang="en-US" sz="1400">
              <a:solidFill>
                <a:schemeClr val="dk1"/>
              </a:solidFill>
              <a:effectLst/>
              <a:latin typeface="+mn-lt"/>
              <a:ea typeface="+mn-ea"/>
              <a:cs typeface="+mn-cs"/>
            </a:rPr>
            <a:t>ため、</a:t>
          </a:r>
          <a:r>
            <a:rPr kumimoji="1" lang="ja-JP" altLang="ja-JP" sz="1400">
              <a:solidFill>
                <a:schemeClr val="dk1"/>
              </a:solidFill>
              <a:effectLst/>
              <a:latin typeface="+mn-lt"/>
              <a:ea typeface="+mn-ea"/>
              <a:cs typeface="+mn-cs"/>
            </a:rPr>
            <a:t>将来負担比率の上昇を防ぐためには、新起債の発行の抑制を図</a:t>
          </a:r>
          <a:r>
            <a:rPr kumimoji="1" lang="ja-JP" altLang="en-US" sz="1400">
              <a:solidFill>
                <a:schemeClr val="dk1"/>
              </a:solidFill>
              <a:effectLst/>
              <a:latin typeface="+mn-lt"/>
              <a:ea typeface="+mn-ea"/>
              <a:cs typeface="+mn-cs"/>
            </a:rPr>
            <a:t>るとともに</a:t>
          </a:r>
          <a:r>
            <a:rPr kumimoji="1" lang="ja-JP" altLang="ja-JP" sz="1400">
              <a:solidFill>
                <a:schemeClr val="dk1"/>
              </a:solidFill>
              <a:effectLst/>
              <a:latin typeface="+mn-lt"/>
              <a:ea typeface="+mn-ea"/>
              <a:cs typeface="+mn-cs"/>
            </a:rPr>
            <a:t>、決算剰余金等の活用や減債基金の</a:t>
          </a:r>
          <a:r>
            <a:rPr kumimoji="1" lang="ja-JP" altLang="en-US" sz="1400">
              <a:solidFill>
                <a:schemeClr val="dk1"/>
              </a:solidFill>
              <a:effectLst/>
              <a:latin typeface="+mn-lt"/>
              <a:ea typeface="+mn-ea"/>
              <a:cs typeface="+mn-cs"/>
            </a:rPr>
            <a:t>取り崩し等により</a:t>
          </a:r>
          <a:r>
            <a:rPr kumimoji="1" lang="ja-JP" altLang="ja-JP" sz="1400">
              <a:solidFill>
                <a:schemeClr val="dk1"/>
              </a:solidFill>
              <a:effectLst/>
              <a:latin typeface="+mn-lt"/>
              <a:ea typeface="+mn-ea"/>
              <a:cs typeface="+mn-cs"/>
            </a:rPr>
            <a:t>繰上償還を実施</a:t>
          </a:r>
          <a:r>
            <a:rPr kumimoji="1" lang="ja-JP" altLang="en-US" sz="1400">
              <a:solidFill>
                <a:schemeClr val="dk1"/>
              </a:solidFill>
              <a:effectLst/>
              <a:latin typeface="+mn-lt"/>
              <a:ea typeface="+mn-ea"/>
              <a:cs typeface="+mn-cs"/>
            </a:rPr>
            <a:t>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25502607</v>
      </c>
      <c r="BO4" s="351"/>
      <c r="BP4" s="351"/>
      <c r="BQ4" s="351"/>
      <c r="BR4" s="351"/>
      <c r="BS4" s="351"/>
      <c r="BT4" s="351"/>
      <c r="BU4" s="352"/>
      <c r="BV4" s="350">
        <v>23086575</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8.8000000000000007</v>
      </c>
      <c r="CU4" s="357"/>
      <c r="CV4" s="357"/>
      <c r="CW4" s="357"/>
      <c r="CX4" s="357"/>
      <c r="CY4" s="357"/>
      <c r="CZ4" s="357"/>
      <c r="DA4" s="358"/>
      <c r="DB4" s="356">
        <v>10.199999999999999</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24383210</v>
      </c>
      <c r="BO5" s="388"/>
      <c r="BP5" s="388"/>
      <c r="BQ5" s="388"/>
      <c r="BR5" s="388"/>
      <c r="BS5" s="388"/>
      <c r="BT5" s="388"/>
      <c r="BU5" s="389"/>
      <c r="BV5" s="387">
        <v>21847609</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83.2</v>
      </c>
      <c r="CU5" s="385"/>
      <c r="CV5" s="385"/>
      <c r="CW5" s="385"/>
      <c r="CX5" s="385"/>
      <c r="CY5" s="385"/>
      <c r="CZ5" s="385"/>
      <c r="DA5" s="386"/>
      <c r="DB5" s="384">
        <v>83.8</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1119397</v>
      </c>
      <c r="BO6" s="388"/>
      <c r="BP6" s="388"/>
      <c r="BQ6" s="388"/>
      <c r="BR6" s="388"/>
      <c r="BS6" s="388"/>
      <c r="BT6" s="388"/>
      <c r="BU6" s="389"/>
      <c r="BV6" s="387">
        <v>1238966</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86.3</v>
      </c>
      <c r="CU6" s="425"/>
      <c r="CV6" s="425"/>
      <c r="CW6" s="425"/>
      <c r="CX6" s="425"/>
      <c r="CY6" s="425"/>
      <c r="CZ6" s="425"/>
      <c r="DA6" s="426"/>
      <c r="DB6" s="424">
        <v>86.9</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129271</v>
      </c>
      <c r="BO7" s="388"/>
      <c r="BP7" s="388"/>
      <c r="BQ7" s="388"/>
      <c r="BR7" s="388"/>
      <c r="BS7" s="388"/>
      <c r="BT7" s="388"/>
      <c r="BU7" s="389"/>
      <c r="BV7" s="387">
        <v>111822</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11206893</v>
      </c>
      <c r="CU7" s="388"/>
      <c r="CV7" s="388"/>
      <c r="CW7" s="388"/>
      <c r="CX7" s="388"/>
      <c r="CY7" s="388"/>
      <c r="CZ7" s="388"/>
      <c r="DA7" s="389"/>
      <c r="DB7" s="387">
        <v>11033964</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990126</v>
      </c>
      <c r="BO8" s="388"/>
      <c r="BP8" s="388"/>
      <c r="BQ8" s="388"/>
      <c r="BR8" s="388"/>
      <c r="BS8" s="388"/>
      <c r="BT8" s="388"/>
      <c r="BU8" s="389"/>
      <c r="BV8" s="387">
        <v>1127144</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0.35</v>
      </c>
      <c r="CU8" s="428"/>
      <c r="CV8" s="428"/>
      <c r="CW8" s="428"/>
      <c r="CX8" s="428"/>
      <c r="CY8" s="428"/>
      <c r="CZ8" s="428"/>
      <c r="DA8" s="429"/>
      <c r="DB8" s="427">
        <v>0.35</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42016</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-137018</v>
      </c>
      <c r="BO9" s="388"/>
      <c r="BP9" s="388"/>
      <c r="BQ9" s="388"/>
      <c r="BR9" s="388"/>
      <c r="BS9" s="388"/>
      <c r="BT9" s="388"/>
      <c r="BU9" s="389"/>
      <c r="BV9" s="387">
        <v>90132</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15</v>
      </c>
      <c r="CU9" s="385"/>
      <c r="CV9" s="385"/>
      <c r="CW9" s="385"/>
      <c r="CX9" s="385"/>
      <c r="CY9" s="385"/>
      <c r="CZ9" s="385"/>
      <c r="DA9" s="386"/>
      <c r="DB9" s="384">
        <v>14.9</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102</v>
      </c>
      <c r="M10" s="417"/>
      <c r="N10" s="417"/>
      <c r="O10" s="417"/>
      <c r="P10" s="417"/>
      <c r="Q10" s="418"/>
      <c r="R10" s="438">
        <v>39758</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1518112</v>
      </c>
      <c r="BO10" s="388"/>
      <c r="BP10" s="388"/>
      <c r="BQ10" s="388"/>
      <c r="BR10" s="388"/>
      <c r="BS10" s="388"/>
      <c r="BT10" s="388"/>
      <c r="BU10" s="389"/>
      <c r="BV10" s="387">
        <v>1302252</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78</v>
      </c>
      <c r="AV11" s="420"/>
      <c r="AW11" s="420"/>
      <c r="AX11" s="420"/>
      <c r="AY11" s="421" t="s">
        <v>110</v>
      </c>
      <c r="AZ11" s="422"/>
      <c r="BA11" s="422"/>
      <c r="BB11" s="422"/>
      <c r="BC11" s="422"/>
      <c r="BD11" s="422"/>
      <c r="BE11" s="422"/>
      <c r="BF11" s="422"/>
      <c r="BG11" s="422"/>
      <c r="BH11" s="422"/>
      <c r="BI11" s="422"/>
      <c r="BJ11" s="422"/>
      <c r="BK11" s="422"/>
      <c r="BL11" s="422"/>
      <c r="BM11" s="423"/>
      <c r="BN11" s="387">
        <v>86047</v>
      </c>
      <c r="BO11" s="388"/>
      <c r="BP11" s="388"/>
      <c r="BQ11" s="388"/>
      <c r="BR11" s="388"/>
      <c r="BS11" s="388"/>
      <c r="BT11" s="388"/>
      <c r="BU11" s="389"/>
      <c r="BV11" s="387">
        <v>58593</v>
      </c>
      <c r="BW11" s="388"/>
      <c r="BX11" s="388"/>
      <c r="BY11" s="388"/>
      <c r="BZ11" s="388"/>
      <c r="CA11" s="388"/>
      <c r="CB11" s="388"/>
      <c r="CC11" s="389"/>
      <c r="CD11" s="390" t="s">
        <v>111</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c r="A12" s="140"/>
      <c r="B12" s="447" t="s">
        <v>113</v>
      </c>
      <c r="C12" s="448"/>
      <c r="D12" s="448"/>
      <c r="E12" s="448"/>
      <c r="F12" s="448"/>
      <c r="G12" s="448"/>
      <c r="H12" s="448"/>
      <c r="I12" s="448"/>
      <c r="J12" s="448"/>
      <c r="K12" s="449"/>
      <c r="L12" s="456" t="s">
        <v>114</v>
      </c>
      <c r="M12" s="457"/>
      <c r="N12" s="457"/>
      <c r="O12" s="457"/>
      <c r="P12" s="457"/>
      <c r="Q12" s="458"/>
      <c r="R12" s="459">
        <v>43247</v>
      </c>
      <c r="S12" s="460"/>
      <c r="T12" s="460"/>
      <c r="U12" s="460"/>
      <c r="V12" s="461"/>
      <c r="W12" s="462" t="s">
        <v>1</v>
      </c>
      <c r="X12" s="420"/>
      <c r="Y12" s="420"/>
      <c r="Z12" s="420"/>
      <c r="AA12" s="420"/>
      <c r="AB12" s="463"/>
      <c r="AC12" s="419" t="s">
        <v>115</v>
      </c>
      <c r="AD12" s="420"/>
      <c r="AE12" s="420"/>
      <c r="AF12" s="420"/>
      <c r="AG12" s="463"/>
      <c r="AH12" s="419" t="s">
        <v>116</v>
      </c>
      <c r="AI12" s="420"/>
      <c r="AJ12" s="420"/>
      <c r="AK12" s="420"/>
      <c r="AL12" s="464"/>
      <c r="AM12" s="416" t="s">
        <v>117</v>
      </c>
      <c r="AN12" s="417"/>
      <c r="AO12" s="417"/>
      <c r="AP12" s="417"/>
      <c r="AQ12" s="417"/>
      <c r="AR12" s="417"/>
      <c r="AS12" s="417"/>
      <c r="AT12" s="418"/>
      <c r="AU12" s="419" t="s">
        <v>118</v>
      </c>
      <c r="AV12" s="420"/>
      <c r="AW12" s="420"/>
      <c r="AX12" s="420"/>
      <c r="AY12" s="421" t="s">
        <v>119</v>
      </c>
      <c r="AZ12" s="422"/>
      <c r="BA12" s="422"/>
      <c r="BB12" s="422"/>
      <c r="BC12" s="422"/>
      <c r="BD12" s="422"/>
      <c r="BE12" s="422"/>
      <c r="BF12" s="422"/>
      <c r="BG12" s="422"/>
      <c r="BH12" s="422"/>
      <c r="BI12" s="422"/>
      <c r="BJ12" s="422"/>
      <c r="BK12" s="422"/>
      <c r="BL12" s="422"/>
      <c r="BM12" s="423"/>
      <c r="BN12" s="387">
        <v>823724</v>
      </c>
      <c r="BO12" s="388"/>
      <c r="BP12" s="388"/>
      <c r="BQ12" s="388"/>
      <c r="BR12" s="388"/>
      <c r="BS12" s="388"/>
      <c r="BT12" s="388"/>
      <c r="BU12" s="389"/>
      <c r="BV12" s="387">
        <v>1076792</v>
      </c>
      <c r="BW12" s="388"/>
      <c r="BX12" s="388"/>
      <c r="BY12" s="388"/>
      <c r="BZ12" s="388"/>
      <c r="CA12" s="388"/>
      <c r="CB12" s="388"/>
      <c r="CC12" s="389"/>
      <c r="CD12" s="390" t="s">
        <v>120</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122</v>
      </c>
      <c r="N13" s="476"/>
      <c r="O13" s="476"/>
      <c r="P13" s="476"/>
      <c r="Q13" s="477"/>
      <c r="R13" s="468">
        <v>43069</v>
      </c>
      <c r="S13" s="469"/>
      <c r="T13" s="469"/>
      <c r="U13" s="469"/>
      <c r="V13" s="470"/>
      <c r="W13" s="403" t="s">
        <v>123</v>
      </c>
      <c r="X13" s="404"/>
      <c r="Y13" s="404"/>
      <c r="Z13" s="404"/>
      <c r="AA13" s="404"/>
      <c r="AB13" s="394"/>
      <c r="AC13" s="438">
        <v>1719</v>
      </c>
      <c r="AD13" s="439"/>
      <c r="AE13" s="439"/>
      <c r="AF13" s="439"/>
      <c r="AG13" s="478"/>
      <c r="AH13" s="438">
        <v>1942</v>
      </c>
      <c r="AI13" s="439"/>
      <c r="AJ13" s="439"/>
      <c r="AK13" s="439"/>
      <c r="AL13" s="440"/>
      <c r="AM13" s="416" t="s">
        <v>124</v>
      </c>
      <c r="AN13" s="417"/>
      <c r="AO13" s="417"/>
      <c r="AP13" s="417"/>
      <c r="AQ13" s="417"/>
      <c r="AR13" s="417"/>
      <c r="AS13" s="417"/>
      <c r="AT13" s="418"/>
      <c r="AU13" s="419" t="s">
        <v>125</v>
      </c>
      <c r="AV13" s="420"/>
      <c r="AW13" s="420"/>
      <c r="AX13" s="420"/>
      <c r="AY13" s="421" t="s">
        <v>126</v>
      </c>
      <c r="AZ13" s="422"/>
      <c r="BA13" s="422"/>
      <c r="BB13" s="422"/>
      <c r="BC13" s="422"/>
      <c r="BD13" s="422"/>
      <c r="BE13" s="422"/>
      <c r="BF13" s="422"/>
      <c r="BG13" s="422"/>
      <c r="BH13" s="422"/>
      <c r="BI13" s="422"/>
      <c r="BJ13" s="422"/>
      <c r="BK13" s="422"/>
      <c r="BL13" s="422"/>
      <c r="BM13" s="423"/>
      <c r="BN13" s="387">
        <v>643417</v>
      </c>
      <c r="BO13" s="388"/>
      <c r="BP13" s="388"/>
      <c r="BQ13" s="388"/>
      <c r="BR13" s="388"/>
      <c r="BS13" s="388"/>
      <c r="BT13" s="388"/>
      <c r="BU13" s="389"/>
      <c r="BV13" s="387">
        <v>374185</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6.7</v>
      </c>
      <c r="CU13" s="385"/>
      <c r="CV13" s="385"/>
      <c r="CW13" s="385"/>
      <c r="CX13" s="385"/>
      <c r="CY13" s="385"/>
      <c r="CZ13" s="385"/>
      <c r="DA13" s="386"/>
      <c r="DB13" s="384">
        <v>6.6</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128</v>
      </c>
      <c r="M14" s="466"/>
      <c r="N14" s="466"/>
      <c r="O14" s="466"/>
      <c r="P14" s="466"/>
      <c r="Q14" s="467"/>
      <c r="R14" s="468">
        <v>42836</v>
      </c>
      <c r="S14" s="469"/>
      <c r="T14" s="469"/>
      <c r="U14" s="469"/>
      <c r="V14" s="470"/>
      <c r="W14" s="377"/>
      <c r="X14" s="378"/>
      <c r="Y14" s="378"/>
      <c r="Z14" s="378"/>
      <c r="AA14" s="378"/>
      <c r="AB14" s="367"/>
      <c r="AC14" s="471">
        <v>9.5</v>
      </c>
      <c r="AD14" s="472"/>
      <c r="AE14" s="472"/>
      <c r="AF14" s="472"/>
      <c r="AG14" s="473"/>
      <c r="AH14" s="471">
        <v>11.5</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t="s">
        <v>121</v>
      </c>
      <c r="CU14" s="483"/>
      <c r="CV14" s="483"/>
      <c r="CW14" s="483"/>
      <c r="CX14" s="483"/>
      <c r="CY14" s="483"/>
      <c r="CZ14" s="483"/>
      <c r="DA14" s="484"/>
      <c r="DB14" s="482" t="s">
        <v>121</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122</v>
      </c>
      <c r="N15" s="476"/>
      <c r="O15" s="476"/>
      <c r="P15" s="476"/>
      <c r="Q15" s="477"/>
      <c r="R15" s="468">
        <v>42681</v>
      </c>
      <c r="S15" s="469"/>
      <c r="T15" s="469"/>
      <c r="U15" s="469"/>
      <c r="V15" s="470"/>
      <c r="W15" s="403" t="s">
        <v>130</v>
      </c>
      <c r="X15" s="404"/>
      <c r="Y15" s="404"/>
      <c r="Z15" s="404"/>
      <c r="AA15" s="404"/>
      <c r="AB15" s="394"/>
      <c r="AC15" s="438">
        <v>3230</v>
      </c>
      <c r="AD15" s="439"/>
      <c r="AE15" s="439"/>
      <c r="AF15" s="439"/>
      <c r="AG15" s="478"/>
      <c r="AH15" s="438">
        <v>3042</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3193299</v>
      </c>
      <c r="BO15" s="351"/>
      <c r="BP15" s="351"/>
      <c r="BQ15" s="351"/>
      <c r="BR15" s="351"/>
      <c r="BS15" s="351"/>
      <c r="BT15" s="351"/>
      <c r="BU15" s="352"/>
      <c r="BV15" s="350">
        <v>2988048</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17.8</v>
      </c>
      <c r="AD16" s="472"/>
      <c r="AE16" s="472"/>
      <c r="AF16" s="472"/>
      <c r="AG16" s="473"/>
      <c r="AH16" s="471">
        <v>18.100000000000001</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9063818</v>
      </c>
      <c r="BO16" s="388"/>
      <c r="BP16" s="388"/>
      <c r="BQ16" s="388"/>
      <c r="BR16" s="388"/>
      <c r="BS16" s="388"/>
      <c r="BT16" s="388"/>
      <c r="BU16" s="389"/>
      <c r="BV16" s="387">
        <v>8424742</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136</v>
      </c>
      <c r="N17" s="492"/>
      <c r="O17" s="492"/>
      <c r="P17" s="492"/>
      <c r="Q17" s="493"/>
      <c r="R17" s="488" t="s">
        <v>137</v>
      </c>
      <c r="S17" s="489"/>
      <c r="T17" s="489"/>
      <c r="U17" s="489"/>
      <c r="V17" s="490"/>
      <c r="W17" s="403" t="s">
        <v>138</v>
      </c>
      <c r="X17" s="404"/>
      <c r="Y17" s="404"/>
      <c r="Z17" s="404"/>
      <c r="AA17" s="404"/>
      <c r="AB17" s="394"/>
      <c r="AC17" s="438">
        <v>13194</v>
      </c>
      <c r="AD17" s="439"/>
      <c r="AE17" s="439"/>
      <c r="AF17" s="439"/>
      <c r="AG17" s="478"/>
      <c r="AH17" s="438">
        <v>11860</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4038265</v>
      </c>
      <c r="BO17" s="388"/>
      <c r="BP17" s="388"/>
      <c r="BQ17" s="388"/>
      <c r="BR17" s="388"/>
      <c r="BS17" s="388"/>
      <c r="BT17" s="388"/>
      <c r="BU17" s="389"/>
      <c r="BV17" s="387">
        <v>3768458</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140</v>
      </c>
      <c r="C18" s="430"/>
      <c r="D18" s="430"/>
      <c r="E18" s="499"/>
      <c r="F18" s="499"/>
      <c r="G18" s="499"/>
      <c r="H18" s="499"/>
      <c r="I18" s="499"/>
      <c r="J18" s="499"/>
      <c r="K18" s="499"/>
      <c r="L18" s="500">
        <v>49.94</v>
      </c>
      <c r="M18" s="500"/>
      <c r="N18" s="500"/>
      <c r="O18" s="500"/>
      <c r="P18" s="500"/>
      <c r="Q18" s="500"/>
      <c r="R18" s="501"/>
      <c r="S18" s="501"/>
      <c r="T18" s="501"/>
      <c r="U18" s="501"/>
      <c r="V18" s="502"/>
      <c r="W18" s="405"/>
      <c r="X18" s="406"/>
      <c r="Y18" s="406"/>
      <c r="Z18" s="406"/>
      <c r="AA18" s="406"/>
      <c r="AB18" s="397"/>
      <c r="AC18" s="503">
        <v>72.7</v>
      </c>
      <c r="AD18" s="504"/>
      <c r="AE18" s="504"/>
      <c r="AF18" s="504"/>
      <c r="AG18" s="505"/>
      <c r="AH18" s="503">
        <v>70.400000000000006</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9349274</v>
      </c>
      <c r="BO18" s="388"/>
      <c r="BP18" s="388"/>
      <c r="BQ18" s="388"/>
      <c r="BR18" s="388"/>
      <c r="BS18" s="388"/>
      <c r="BT18" s="388"/>
      <c r="BU18" s="389"/>
      <c r="BV18" s="387">
        <v>9312255</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142</v>
      </c>
      <c r="C19" s="430"/>
      <c r="D19" s="430"/>
      <c r="E19" s="499"/>
      <c r="F19" s="499"/>
      <c r="G19" s="499"/>
      <c r="H19" s="499"/>
      <c r="I19" s="499"/>
      <c r="J19" s="499"/>
      <c r="K19" s="499"/>
      <c r="L19" s="507">
        <v>841</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14200414</v>
      </c>
      <c r="BO19" s="388"/>
      <c r="BP19" s="388"/>
      <c r="BQ19" s="388"/>
      <c r="BR19" s="388"/>
      <c r="BS19" s="388"/>
      <c r="BT19" s="388"/>
      <c r="BU19" s="389"/>
      <c r="BV19" s="387">
        <v>14151628</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144</v>
      </c>
      <c r="C20" s="430"/>
      <c r="D20" s="430"/>
      <c r="E20" s="499"/>
      <c r="F20" s="499"/>
      <c r="G20" s="499"/>
      <c r="H20" s="499"/>
      <c r="I20" s="499"/>
      <c r="J20" s="499"/>
      <c r="K20" s="499"/>
      <c r="L20" s="507">
        <v>14295</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20295767</v>
      </c>
      <c r="BO23" s="388"/>
      <c r="BP23" s="388"/>
      <c r="BQ23" s="388"/>
      <c r="BR23" s="388"/>
      <c r="BS23" s="388"/>
      <c r="BT23" s="388"/>
      <c r="BU23" s="389"/>
      <c r="BV23" s="387">
        <v>19220648</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153</v>
      </c>
      <c r="F24" s="417"/>
      <c r="G24" s="417"/>
      <c r="H24" s="417"/>
      <c r="I24" s="417"/>
      <c r="J24" s="417"/>
      <c r="K24" s="418"/>
      <c r="L24" s="438">
        <v>1</v>
      </c>
      <c r="M24" s="439"/>
      <c r="N24" s="439"/>
      <c r="O24" s="439"/>
      <c r="P24" s="478"/>
      <c r="Q24" s="438">
        <v>8600</v>
      </c>
      <c r="R24" s="439"/>
      <c r="S24" s="439"/>
      <c r="T24" s="439"/>
      <c r="U24" s="439"/>
      <c r="V24" s="478"/>
      <c r="W24" s="533"/>
      <c r="X24" s="521"/>
      <c r="Y24" s="522"/>
      <c r="Z24" s="437" t="s">
        <v>154</v>
      </c>
      <c r="AA24" s="417"/>
      <c r="AB24" s="417"/>
      <c r="AC24" s="417"/>
      <c r="AD24" s="417"/>
      <c r="AE24" s="417"/>
      <c r="AF24" s="417"/>
      <c r="AG24" s="418"/>
      <c r="AH24" s="438">
        <v>281</v>
      </c>
      <c r="AI24" s="439"/>
      <c r="AJ24" s="439"/>
      <c r="AK24" s="439"/>
      <c r="AL24" s="478"/>
      <c r="AM24" s="438">
        <v>844405</v>
      </c>
      <c r="AN24" s="439"/>
      <c r="AO24" s="439"/>
      <c r="AP24" s="439"/>
      <c r="AQ24" s="439"/>
      <c r="AR24" s="478"/>
      <c r="AS24" s="438">
        <v>3005</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16636417</v>
      </c>
      <c r="BO24" s="388"/>
      <c r="BP24" s="388"/>
      <c r="BQ24" s="388"/>
      <c r="BR24" s="388"/>
      <c r="BS24" s="388"/>
      <c r="BT24" s="388"/>
      <c r="BU24" s="389"/>
      <c r="BV24" s="387">
        <v>15609104</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156</v>
      </c>
      <c r="F25" s="417"/>
      <c r="G25" s="417"/>
      <c r="H25" s="417"/>
      <c r="I25" s="417"/>
      <c r="J25" s="417"/>
      <c r="K25" s="418"/>
      <c r="L25" s="438">
        <v>1</v>
      </c>
      <c r="M25" s="439"/>
      <c r="N25" s="439"/>
      <c r="O25" s="439"/>
      <c r="P25" s="478"/>
      <c r="Q25" s="438">
        <v>7120</v>
      </c>
      <c r="R25" s="439"/>
      <c r="S25" s="439"/>
      <c r="T25" s="439"/>
      <c r="U25" s="439"/>
      <c r="V25" s="478"/>
      <c r="W25" s="533"/>
      <c r="X25" s="521"/>
      <c r="Y25" s="522"/>
      <c r="Z25" s="437" t="s">
        <v>157</v>
      </c>
      <c r="AA25" s="417"/>
      <c r="AB25" s="417"/>
      <c r="AC25" s="417"/>
      <c r="AD25" s="417"/>
      <c r="AE25" s="417"/>
      <c r="AF25" s="417"/>
      <c r="AG25" s="418"/>
      <c r="AH25" s="438" t="s">
        <v>121</v>
      </c>
      <c r="AI25" s="439"/>
      <c r="AJ25" s="439"/>
      <c r="AK25" s="439"/>
      <c r="AL25" s="478"/>
      <c r="AM25" s="438" t="s">
        <v>121</v>
      </c>
      <c r="AN25" s="439"/>
      <c r="AO25" s="439"/>
      <c r="AP25" s="439"/>
      <c r="AQ25" s="439"/>
      <c r="AR25" s="478"/>
      <c r="AS25" s="438" t="s">
        <v>121</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1712493</v>
      </c>
      <c r="BO25" s="351"/>
      <c r="BP25" s="351"/>
      <c r="BQ25" s="351"/>
      <c r="BR25" s="351"/>
      <c r="BS25" s="351"/>
      <c r="BT25" s="351"/>
      <c r="BU25" s="352"/>
      <c r="BV25" s="350">
        <v>475958</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159</v>
      </c>
      <c r="F26" s="417"/>
      <c r="G26" s="417"/>
      <c r="H26" s="417"/>
      <c r="I26" s="417"/>
      <c r="J26" s="417"/>
      <c r="K26" s="418"/>
      <c r="L26" s="438">
        <v>1</v>
      </c>
      <c r="M26" s="439"/>
      <c r="N26" s="439"/>
      <c r="O26" s="439"/>
      <c r="P26" s="478"/>
      <c r="Q26" s="438">
        <v>6530</v>
      </c>
      <c r="R26" s="439"/>
      <c r="S26" s="439"/>
      <c r="T26" s="439"/>
      <c r="U26" s="439"/>
      <c r="V26" s="478"/>
      <c r="W26" s="533"/>
      <c r="X26" s="521"/>
      <c r="Y26" s="522"/>
      <c r="Z26" s="437" t="s">
        <v>160</v>
      </c>
      <c r="AA26" s="543"/>
      <c r="AB26" s="543"/>
      <c r="AC26" s="543"/>
      <c r="AD26" s="543"/>
      <c r="AE26" s="543"/>
      <c r="AF26" s="543"/>
      <c r="AG26" s="544"/>
      <c r="AH26" s="438">
        <v>2</v>
      </c>
      <c r="AI26" s="439"/>
      <c r="AJ26" s="439"/>
      <c r="AK26" s="439"/>
      <c r="AL26" s="478"/>
      <c r="AM26" s="438" t="s">
        <v>161</v>
      </c>
      <c r="AN26" s="439"/>
      <c r="AO26" s="439"/>
      <c r="AP26" s="439"/>
      <c r="AQ26" s="439"/>
      <c r="AR26" s="478"/>
      <c r="AS26" s="438" t="s">
        <v>161</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163</v>
      </c>
      <c r="F27" s="417"/>
      <c r="G27" s="417"/>
      <c r="H27" s="417"/>
      <c r="I27" s="417"/>
      <c r="J27" s="417"/>
      <c r="K27" s="418"/>
      <c r="L27" s="438">
        <v>1</v>
      </c>
      <c r="M27" s="439"/>
      <c r="N27" s="439"/>
      <c r="O27" s="439"/>
      <c r="P27" s="478"/>
      <c r="Q27" s="438">
        <v>4150</v>
      </c>
      <c r="R27" s="439"/>
      <c r="S27" s="439"/>
      <c r="T27" s="439"/>
      <c r="U27" s="439"/>
      <c r="V27" s="478"/>
      <c r="W27" s="533"/>
      <c r="X27" s="521"/>
      <c r="Y27" s="522"/>
      <c r="Z27" s="437" t="s">
        <v>164</v>
      </c>
      <c r="AA27" s="417"/>
      <c r="AB27" s="417"/>
      <c r="AC27" s="417"/>
      <c r="AD27" s="417"/>
      <c r="AE27" s="417"/>
      <c r="AF27" s="417"/>
      <c r="AG27" s="418"/>
      <c r="AH27" s="438">
        <v>22</v>
      </c>
      <c r="AI27" s="439"/>
      <c r="AJ27" s="439"/>
      <c r="AK27" s="439"/>
      <c r="AL27" s="478"/>
      <c r="AM27" s="438">
        <v>60089</v>
      </c>
      <c r="AN27" s="439"/>
      <c r="AO27" s="439"/>
      <c r="AP27" s="439"/>
      <c r="AQ27" s="439"/>
      <c r="AR27" s="478"/>
      <c r="AS27" s="438">
        <v>2731</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v>84</v>
      </c>
      <c r="BO27" s="557"/>
      <c r="BP27" s="557"/>
      <c r="BQ27" s="557"/>
      <c r="BR27" s="557"/>
      <c r="BS27" s="557"/>
      <c r="BT27" s="557"/>
      <c r="BU27" s="558"/>
      <c r="BV27" s="556">
        <v>84</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166</v>
      </c>
      <c r="F28" s="417"/>
      <c r="G28" s="417"/>
      <c r="H28" s="417"/>
      <c r="I28" s="417"/>
      <c r="J28" s="417"/>
      <c r="K28" s="418"/>
      <c r="L28" s="438">
        <v>1</v>
      </c>
      <c r="M28" s="439"/>
      <c r="N28" s="439"/>
      <c r="O28" s="439"/>
      <c r="P28" s="478"/>
      <c r="Q28" s="438">
        <v>3630</v>
      </c>
      <c r="R28" s="439"/>
      <c r="S28" s="439"/>
      <c r="T28" s="439"/>
      <c r="U28" s="439"/>
      <c r="V28" s="478"/>
      <c r="W28" s="533"/>
      <c r="X28" s="521"/>
      <c r="Y28" s="522"/>
      <c r="Z28" s="437" t="s">
        <v>167</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3725491</v>
      </c>
      <c r="BO28" s="351"/>
      <c r="BP28" s="351"/>
      <c r="BQ28" s="351"/>
      <c r="BR28" s="351"/>
      <c r="BS28" s="351"/>
      <c r="BT28" s="351"/>
      <c r="BU28" s="352"/>
      <c r="BV28" s="350">
        <v>3031103</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170</v>
      </c>
      <c r="F29" s="417"/>
      <c r="G29" s="417"/>
      <c r="H29" s="417"/>
      <c r="I29" s="417"/>
      <c r="J29" s="417"/>
      <c r="K29" s="418"/>
      <c r="L29" s="438">
        <v>18</v>
      </c>
      <c r="M29" s="439"/>
      <c r="N29" s="439"/>
      <c r="O29" s="439"/>
      <c r="P29" s="478"/>
      <c r="Q29" s="438">
        <v>3420</v>
      </c>
      <c r="R29" s="439"/>
      <c r="S29" s="439"/>
      <c r="T29" s="439"/>
      <c r="U29" s="439"/>
      <c r="V29" s="478"/>
      <c r="W29" s="534"/>
      <c r="X29" s="535"/>
      <c r="Y29" s="536"/>
      <c r="Z29" s="437" t="s">
        <v>171</v>
      </c>
      <c r="AA29" s="417"/>
      <c r="AB29" s="417"/>
      <c r="AC29" s="417"/>
      <c r="AD29" s="417"/>
      <c r="AE29" s="417"/>
      <c r="AF29" s="417"/>
      <c r="AG29" s="418"/>
      <c r="AH29" s="438">
        <v>303</v>
      </c>
      <c r="AI29" s="439"/>
      <c r="AJ29" s="439"/>
      <c r="AK29" s="439"/>
      <c r="AL29" s="478"/>
      <c r="AM29" s="438">
        <v>904494</v>
      </c>
      <c r="AN29" s="439"/>
      <c r="AO29" s="439"/>
      <c r="AP29" s="439"/>
      <c r="AQ29" s="439"/>
      <c r="AR29" s="478"/>
      <c r="AS29" s="438">
        <v>2985</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3606925</v>
      </c>
      <c r="BO29" s="388"/>
      <c r="BP29" s="388"/>
      <c r="BQ29" s="388"/>
      <c r="BR29" s="388"/>
      <c r="BS29" s="388"/>
      <c r="BT29" s="388"/>
      <c r="BU29" s="389"/>
      <c r="BV29" s="387">
        <v>3191676</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97.3</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4781262</v>
      </c>
      <c r="BO30" s="557"/>
      <c r="BP30" s="557"/>
      <c r="BQ30" s="557"/>
      <c r="BR30" s="557"/>
      <c r="BS30" s="557"/>
      <c r="BT30" s="557"/>
      <c r="BU30" s="558"/>
      <c r="BV30" s="556">
        <v>5283637</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3</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f>IF(AO34="","",MAX(C34:D43,U34:V43)+1)</f>
        <v>5</v>
      </c>
      <c r="AN34" s="568"/>
      <c r="AO34" s="569" t="str">
        <f>IF('各会計、関係団体の財政状況及び健全化判断比率'!B30="","",'各会計、関係団体の財政状況及び健全化判断比率'!B30)</f>
        <v>水道事業会計</v>
      </c>
      <c r="AP34" s="569"/>
      <c r="AQ34" s="569"/>
      <c r="AR34" s="569"/>
      <c r="AS34" s="569"/>
      <c r="AT34" s="569"/>
      <c r="AU34" s="569"/>
      <c r="AV34" s="569"/>
      <c r="AW34" s="569"/>
      <c r="AX34" s="569"/>
      <c r="AY34" s="569"/>
      <c r="AZ34" s="569"/>
      <c r="BA34" s="569"/>
      <c r="BB34" s="569"/>
      <c r="BC34" s="569"/>
      <c r="BD34" s="167"/>
      <c r="BE34" s="568">
        <f>IF(BG34="","",MAX(C34:D43,U34:V43,AM34:AN43)+1)</f>
        <v>6</v>
      </c>
      <c r="BF34" s="568"/>
      <c r="BG34" s="569" t="str">
        <f>IF('各会計、関係団体の財政状況及び健全化判断比率'!B31="","",'各会計、関係団体の財政状況及び健全化判断比率'!B31)</f>
        <v>下水道事業特別会計</v>
      </c>
      <c r="BH34" s="569"/>
      <c r="BI34" s="569"/>
      <c r="BJ34" s="569"/>
      <c r="BK34" s="569"/>
      <c r="BL34" s="569"/>
      <c r="BM34" s="569"/>
      <c r="BN34" s="569"/>
      <c r="BO34" s="569"/>
      <c r="BP34" s="569"/>
      <c r="BQ34" s="569"/>
      <c r="BR34" s="569"/>
      <c r="BS34" s="569"/>
      <c r="BT34" s="569"/>
      <c r="BU34" s="569"/>
      <c r="BV34" s="167"/>
      <c r="BW34" s="568">
        <f>IF(BY34="","",MAX(C34:D43,U34:V43,AM34:AN43,BE34:BF43)+1)</f>
        <v>7</v>
      </c>
      <c r="BX34" s="568"/>
      <c r="BY34" s="569" t="str">
        <f>IF('各会計、関係団体の財政状況及び健全化判断比率'!B68="","",'各会計、関係団体の財政状況及び健全化判断比率'!B68)</f>
        <v>島尻消防清掃組合</v>
      </c>
      <c r="BZ34" s="569"/>
      <c r="CA34" s="569"/>
      <c r="CB34" s="569"/>
      <c r="CC34" s="569"/>
      <c r="CD34" s="569"/>
      <c r="CE34" s="569"/>
      <c r="CF34" s="569"/>
      <c r="CG34" s="569"/>
      <c r="CH34" s="569"/>
      <c r="CI34" s="569"/>
      <c r="CJ34" s="569"/>
      <c r="CK34" s="569"/>
      <c r="CL34" s="569"/>
      <c r="CM34" s="569"/>
      <c r="CN34" s="167"/>
      <c r="CO34" s="568">
        <f>IF(CQ34="","",MAX(C34:D43,U34:V43,AM34:AN43,BE34:BF43,BW34:BX43)+1)</f>
        <v>17</v>
      </c>
      <c r="CP34" s="568"/>
      <c r="CQ34" s="569" t="str">
        <f>IF('各会計、関係団体の財政状況及び健全化判断比率'!BS7="","",'各会計、関係団体の財政状況及び健全化判断比率'!BS7)</f>
        <v>沖縄県町村土地開発公社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f>IF(E35="","",C34+1)</f>
        <v>2</v>
      </c>
      <c r="D35" s="568"/>
      <c r="E35" s="569" t="str">
        <f>IF('各会計、関係団体の財政状況及び健全化判断比率'!B8="","",'各会計、関係団体の財政状況及び健全化判断比率'!B8)</f>
        <v>汚水処理施設特別会計</v>
      </c>
      <c r="F35" s="569"/>
      <c r="G35" s="569"/>
      <c r="H35" s="569"/>
      <c r="I35" s="569"/>
      <c r="J35" s="569"/>
      <c r="K35" s="569"/>
      <c r="L35" s="569"/>
      <c r="M35" s="569"/>
      <c r="N35" s="569"/>
      <c r="O35" s="569"/>
      <c r="P35" s="569"/>
      <c r="Q35" s="569"/>
      <c r="R35" s="569"/>
      <c r="S35" s="569"/>
      <c r="T35" s="167"/>
      <c r="U35" s="568">
        <f>IF(W35="","",U34+1)</f>
        <v>4</v>
      </c>
      <c r="V35" s="568"/>
      <c r="W35" s="569" t="str">
        <f>IF('各会計、関係団体の財政状況及び健全化判断比率'!B29="","",'各会計、関係団体の財政状況及び健全化判断比率'!B29)</f>
        <v>後期高齢者医療特別会計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8</v>
      </c>
      <c r="BX35" s="568"/>
      <c r="BY35" s="569" t="str">
        <f>IF('各会計、関係団体の財政状況及び健全化判断比率'!B69="","",'各会計、関係団体の財政状況及び健全化判断比率'!B69)</f>
        <v>東部清掃施設組合</v>
      </c>
      <c r="BZ35" s="569"/>
      <c r="CA35" s="569"/>
      <c r="CB35" s="569"/>
      <c r="CC35" s="569"/>
      <c r="CD35" s="569"/>
      <c r="CE35" s="569"/>
      <c r="CF35" s="569"/>
      <c r="CG35" s="569"/>
      <c r="CH35" s="569"/>
      <c r="CI35" s="569"/>
      <c r="CJ35" s="569"/>
      <c r="CK35" s="569"/>
      <c r="CL35" s="569"/>
      <c r="CM35" s="569"/>
      <c r="CN35" s="167"/>
      <c r="CO35" s="568">
        <f t="shared" ref="CO35:CO43" si="3">IF(CQ35="","",CO34+1)</f>
        <v>18</v>
      </c>
      <c r="CP35" s="568"/>
      <c r="CQ35" s="569" t="str">
        <f>IF('各会計、関係団体の財政状況及び健全化判断比率'!BS8="","",'各会計、関係団体の財政状況及び健全化判断比率'!BS8)</f>
        <v>板馬養殖センター</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t="str">
        <f t="shared" ref="U36:U43" si="4">IF(W36="","",U35+1)</f>
        <v/>
      </c>
      <c r="V36" s="568"/>
      <c r="W36" s="569"/>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9</v>
      </c>
      <c r="BX36" s="568"/>
      <c r="BY36" s="569" t="str">
        <f>IF('各会計、関係団体の財政状況及び健全化判断比率'!B70="","",'各会計、関係団体の財政状況及び健全化判断比率'!B70)</f>
        <v>沖縄県市町村総合事務組合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10</v>
      </c>
      <c r="BX37" s="568"/>
      <c r="BY37" s="569" t="str">
        <f>IF('各会計、関係団体の財政状況及び健全化判断比率'!B71="","",'各会計、関係団体の財政状況及び健全化判断比率'!B71)</f>
        <v>南部広域行政組合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11</v>
      </c>
      <c r="BX38" s="568"/>
      <c r="BY38" s="569" t="str">
        <f>IF('各会計、関係団体の財政状況及び健全化判断比率'!B72="","",'各会計、関係団体の財政状況及び健全化判断比率'!B72)</f>
        <v>南部広域行政組合（特別会計）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12</v>
      </c>
      <c r="BX39" s="568"/>
      <c r="BY39" s="569" t="str">
        <f>IF('各会計、関係団体の財政状況及び健全化判断比率'!B73="","",'各会計、関係団体の財政状況及び健全化判断比率'!B73)</f>
        <v>沖縄県市町村自治会館管理組合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13</v>
      </c>
      <c r="BX40" s="568"/>
      <c r="BY40" s="569" t="str">
        <f>IF('各会計、関係団体の財政状況及び健全化判断比率'!B74="","",'各会計、関係団体の財政状況及び健全化判断比率'!B74)</f>
        <v>南部広域市町村圏事務組合（一般会計）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14</v>
      </c>
      <c r="BX41" s="568"/>
      <c r="BY41" s="569" t="str">
        <f>IF('各会計、関係団体の財政状況及び健全化判断比率'!B75="","",'各会計、関係団体の財政状況及び健全化判断比率'!B75)</f>
        <v>南部広域市町村圏事務組合（ふるさと市町村圏基金特別会計）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15</v>
      </c>
      <c r="BX42" s="568"/>
      <c r="BY42" s="569" t="str">
        <f>IF('各会計、関係団体の財政状況及び健全化判断比率'!B76="","",'各会計、関係団体の財政状況及び健全化判断比率'!B76)</f>
        <v>南部広域市町村圏事務組合（いなんせ葬苑特別会計）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16</v>
      </c>
      <c r="BX43" s="568"/>
      <c r="BY43" s="569" t="str">
        <f>IF('各会計、関係団体の財政状況及び健全化判断比率'!B77="","",'各会計、関係団体の財政状況及び健全化判断比率'!B77)</f>
        <v>南部広域市町村圏事務組合（南斎場特別会計）</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W22" workbookViewId="0">
      <selection activeCell="CR31" sqref="CR31:CY31"/>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209</v>
      </c>
      <c r="C5" s="582"/>
      <c r="D5" s="582"/>
      <c r="E5" s="582"/>
      <c r="F5" s="582"/>
      <c r="G5" s="582"/>
      <c r="H5" s="582"/>
      <c r="I5" s="582"/>
      <c r="J5" s="582"/>
      <c r="K5" s="582"/>
      <c r="L5" s="582"/>
      <c r="M5" s="582"/>
      <c r="N5" s="582"/>
      <c r="O5" s="582"/>
      <c r="P5" s="582"/>
      <c r="Q5" s="583"/>
      <c r="R5" s="584">
        <v>3316014</v>
      </c>
      <c r="S5" s="585"/>
      <c r="T5" s="585"/>
      <c r="U5" s="585"/>
      <c r="V5" s="585"/>
      <c r="W5" s="585"/>
      <c r="X5" s="585"/>
      <c r="Y5" s="586"/>
      <c r="Z5" s="587">
        <v>13</v>
      </c>
      <c r="AA5" s="587"/>
      <c r="AB5" s="587"/>
      <c r="AC5" s="587"/>
      <c r="AD5" s="588">
        <v>3316014</v>
      </c>
      <c r="AE5" s="588"/>
      <c r="AF5" s="588"/>
      <c r="AG5" s="588"/>
      <c r="AH5" s="588"/>
      <c r="AI5" s="588"/>
      <c r="AJ5" s="588"/>
      <c r="AK5" s="588"/>
      <c r="AL5" s="589">
        <v>30.6</v>
      </c>
      <c r="AM5" s="590"/>
      <c r="AN5" s="590"/>
      <c r="AO5" s="591"/>
      <c r="AP5" s="581" t="s">
        <v>210</v>
      </c>
      <c r="AQ5" s="582"/>
      <c r="AR5" s="582"/>
      <c r="AS5" s="582"/>
      <c r="AT5" s="582"/>
      <c r="AU5" s="582"/>
      <c r="AV5" s="582"/>
      <c r="AW5" s="582"/>
      <c r="AX5" s="582"/>
      <c r="AY5" s="582"/>
      <c r="AZ5" s="582"/>
      <c r="BA5" s="582"/>
      <c r="BB5" s="582"/>
      <c r="BC5" s="582"/>
      <c r="BD5" s="582"/>
      <c r="BE5" s="582"/>
      <c r="BF5" s="583"/>
      <c r="BG5" s="595">
        <v>3304176</v>
      </c>
      <c r="BH5" s="596"/>
      <c r="BI5" s="596"/>
      <c r="BJ5" s="596"/>
      <c r="BK5" s="596"/>
      <c r="BL5" s="596"/>
      <c r="BM5" s="596"/>
      <c r="BN5" s="597"/>
      <c r="BO5" s="598">
        <v>99.6</v>
      </c>
      <c r="BP5" s="598"/>
      <c r="BQ5" s="598"/>
      <c r="BR5" s="598"/>
      <c r="BS5" s="599" t="s">
        <v>211</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212</v>
      </c>
      <c r="CS5" s="578"/>
      <c r="CT5" s="578"/>
      <c r="CU5" s="578"/>
      <c r="CV5" s="578"/>
      <c r="CW5" s="578"/>
      <c r="CX5" s="578"/>
      <c r="CY5" s="579"/>
      <c r="CZ5" s="577" t="s">
        <v>203</v>
      </c>
      <c r="DA5" s="578"/>
      <c r="DB5" s="578"/>
      <c r="DC5" s="579"/>
      <c r="DD5" s="577" t="s">
        <v>213</v>
      </c>
      <c r="DE5" s="578"/>
      <c r="DF5" s="578"/>
      <c r="DG5" s="578"/>
      <c r="DH5" s="578"/>
      <c r="DI5" s="578"/>
      <c r="DJ5" s="578"/>
      <c r="DK5" s="578"/>
      <c r="DL5" s="578"/>
      <c r="DM5" s="578"/>
      <c r="DN5" s="578"/>
      <c r="DO5" s="578"/>
      <c r="DP5" s="579"/>
      <c r="DQ5" s="577" t="s">
        <v>214</v>
      </c>
      <c r="DR5" s="578"/>
      <c r="DS5" s="578"/>
      <c r="DT5" s="578"/>
      <c r="DU5" s="578"/>
      <c r="DV5" s="578"/>
      <c r="DW5" s="578"/>
      <c r="DX5" s="578"/>
      <c r="DY5" s="578"/>
      <c r="DZ5" s="578"/>
      <c r="EA5" s="578"/>
      <c r="EB5" s="578"/>
      <c r="EC5" s="579"/>
    </row>
    <row r="6" spans="2:143" ht="11.25" customHeight="1">
      <c r="B6" s="592" t="s">
        <v>215</v>
      </c>
      <c r="C6" s="593"/>
      <c r="D6" s="593"/>
      <c r="E6" s="593"/>
      <c r="F6" s="593"/>
      <c r="G6" s="593"/>
      <c r="H6" s="593"/>
      <c r="I6" s="593"/>
      <c r="J6" s="593"/>
      <c r="K6" s="593"/>
      <c r="L6" s="593"/>
      <c r="M6" s="593"/>
      <c r="N6" s="593"/>
      <c r="O6" s="593"/>
      <c r="P6" s="593"/>
      <c r="Q6" s="594"/>
      <c r="R6" s="595">
        <v>119675</v>
      </c>
      <c r="S6" s="596"/>
      <c r="T6" s="596"/>
      <c r="U6" s="596"/>
      <c r="V6" s="596"/>
      <c r="W6" s="596"/>
      <c r="X6" s="596"/>
      <c r="Y6" s="597"/>
      <c r="Z6" s="598">
        <v>0.5</v>
      </c>
      <c r="AA6" s="598"/>
      <c r="AB6" s="598"/>
      <c r="AC6" s="598"/>
      <c r="AD6" s="599">
        <v>119675</v>
      </c>
      <c r="AE6" s="599"/>
      <c r="AF6" s="599"/>
      <c r="AG6" s="599"/>
      <c r="AH6" s="599"/>
      <c r="AI6" s="599"/>
      <c r="AJ6" s="599"/>
      <c r="AK6" s="599"/>
      <c r="AL6" s="600">
        <v>1.1000000000000001</v>
      </c>
      <c r="AM6" s="601"/>
      <c r="AN6" s="601"/>
      <c r="AO6" s="602"/>
      <c r="AP6" s="592" t="s">
        <v>216</v>
      </c>
      <c r="AQ6" s="593"/>
      <c r="AR6" s="593"/>
      <c r="AS6" s="593"/>
      <c r="AT6" s="593"/>
      <c r="AU6" s="593"/>
      <c r="AV6" s="593"/>
      <c r="AW6" s="593"/>
      <c r="AX6" s="593"/>
      <c r="AY6" s="593"/>
      <c r="AZ6" s="593"/>
      <c r="BA6" s="593"/>
      <c r="BB6" s="593"/>
      <c r="BC6" s="593"/>
      <c r="BD6" s="593"/>
      <c r="BE6" s="593"/>
      <c r="BF6" s="594"/>
      <c r="BG6" s="595">
        <v>3304176</v>
      </c>
      <c r="BH6" s="596"/>
      <c r="BI6" s="596"/>
      <c r="BJ6" s="596"/>
      <c r="BK6" s="596"/>
      <c r="BL6" s="596"/>
      <c r="BM6" s="596"/>
      <c r="BN6" s="597"/>
      <c r="BO6" s="598">
        <v>99.6</v>
      </c>
      <c r="BP6" s="598"/>
      <c r="BQ6" s="598"/>
      <c r="BR6" s="598"/>
      <c r="BS6" s="599" t="s">
        <v>211</v>
      </c>
      <c r="BT6" s="599"/>
      <c r="BU6" s="599"/>
      <c r="BV6" s="599"/>
      <c r="BW6" s="599"/>
      <c r="BX6" s="599"/>
      <c r="BY6" s="599"/>
      <c r="BZ6" s="599"/>
      <c r="CA6" s="599"/>
      <c r="CB6" s="603"/>
      <c r="CD6" s="606" t="s">
        <v>217</v>
      </c>
      <c r="CE6" s="607"/>
      <c r="CF6" s="607"/>
      <c r="CG6" s="607"/>
      <c r="CH6" s="607"/>
      <c r="CI6" s="607"/>
      <c r="CJ6" s="607"/>
      <c r="CK6" s="607"/>
      <c r="CL6" s="607"/>
      <c r="CM6" s="607"/>
      <c r="CN6" s="607"/>
      <c r="CO6" s="607"/>
      <c r="CP6" s="607"/>
      <c r="CQ6" s="608"/>
      <c r="CR6" s="595">
        <v>181503</v>
      </c>
      <c r="CS6" s="596"/>
      <c r="CT6" s="596"/>
      <c r="CU6" s="596"/>
      <c r="CV6" s="596"/>
      <c r="CW6" s="596"/>
      <c r="CX6" s="596"/>
      <c r="CY6" s="597"/>
      <c r="CZ6" s="598">
        <v>0.7</v>
      </c>
      <c r="DA6" s="598"/>
      <c r="DB6" s="598"/>
      <c r="DC6" s="598"/>
      <c r="DD6" s="604" t="s">
        <v>211</v>
      </c>
      <c r="DE6" s="596"/>
      <c r="DF6" s="596"/>
      <c r="DG6" s="596"/>
      <c r="DH6" s="596"/>
      <c r="DI6" s="596"/>
      <c r="DJ6" s="596"/>
      <c r="DK6" s="596"/>
      <c r="DL6" s="596"/>
      <c r="DM6" s="596"/>
      <c r="DN6" s="596"/>
      <c r="DO6" s="596"/>
      <c r="DP6" s="597"/>
      <c r="DQ6" s="604">
        <v>181503</v>
      </c>
      <c r="DR6" s="596"/>
      <c r="DS6" s="596"/>
      <c r="DT6" s="596"/>
      <c r="DU6" s="596"/>
      <c r="DV6" s="596"/>
      <c r="DW6" s="596"/>
      <c r="DX6" s="596"/>
      <c r="DY6" s="596"/>
      <c r="DZ6" s="596"/>
      <c r="EA6" s="596"/>
      <c r="EB6" s="596"/>
      <c r="EC6" s="605"/>
    </row>
    <row r="7" spans="2:143" ht="11.25" customHeight="1">
      <c r="B7" s="592" t="s">
        <v>218</v>
      </c>
      <c r="C7" s="593"/>
      <c r="D7" s="593"/>
      <c r="E7" s="593"/>
      <c r="F7" s="593"/>
      <c r="G7" s="593"/>
      <c r="H7" s="593"/>
      <c r="I7" s="593"/>
      <c r="J7" s="593"/>
      <c r="K7" s="593"/>
      <c r="L7" s="593"/>
      <c r="M7" s="593"/>
      <c r="N7" s="593"/>
      <c r="O7" s="593"/>
      <c r="P7" s="593"/>
      <c r="Q7" s="594"/>
      <c r="R7" s="595">
        <v>2532</v>
      </c>
      <c r="S7" s="596"/>
      <c r="T7" s="596"/>
      <c r="U7" s="596"/>
      <c r="V7" s="596"/>
      <c r="W7" s="596"/>
      <c r="X7" s="596"/>
      <c r="Y7" s="597"/>
      <c r="Z7" s="598">
        <v>0</v>
      </c>
      <c r="AA7" s="598"/>
      <c r="AB7" s="598"/>
      <c r="AC7" s="598"/>
      <c r="AD7" s="599">
        <v>2532</v>
      </c>
      <c r="AE7" s="599"/>
      <c r="AF7" s="599"/>
      <c r="AG7" s="599"/>
      <c r="AH7" s="599"/>
      <c r="AI7" s="599"/>
      <c r="AJ7" s="599"/>
      <c r="AK7" s="599"/>
      <c r="AL7" s="600">
        <v>0</v>
      </c>
      <c r="AM7" s="601"/>
      <c r="AN7" s="601"/>
      <c r="AO7" s="602"/>
      <c r="AP7" s="592" t="s">
        <v>219</v>
      </c>
      <c r="AQ7" s="593"/>
      <c r="AR7" s="593"/>
      <c r="AS7" s="593"/>
      <c r="AT7" s="593"/>
      <c r="AU7" s="593"/>
      <c r="AV7" s="593"/>
      <c r="AW7" s="593"/>
      <c r="AX7" s="593"/>
      <c r="AY7" s="593"/>
      <c r="AZ7" s="593"/>
      <c r="BA7" s="593"/>
      <c r="BB7" s="593"/>
      <c r="BC7" s="593"/>
      <c r="BD7" s="593"/>
      <c r="BE7" s="593"/>
      <c r="BF7" s="594"/>
      <c r="BG7" s="595">
        <v>1292605</v>
      </c>
      <c r="BH7" s="596"/>
      <c r="BI7" s="596"/>
      <c r="BJ7" s="596"/>
      <c r="BK7" s="596"/>
      <c r="BL7" s="596"/>
      <c r="BM7" s="596"/>
      <c r="BN7" s="597"/>
      <c r="BO7" s="598">
        <v>39</v>
      </c>
      <c r="BP7" s="598"/>
      <c r="BQ7" s="598"/>
      <c r="BR7" s="598"/>
      <c r="BS7" s="599" t="s">
        <v>211</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4386721</v>
      </c>
      <c r="CS7" s="596"/>
      <c r="CT7" s="596"/>
      <c r="CU7" s="596"/>
      <c r="CV7" s="596"/>
      <c r="CW7" s="596"/>
      <c r="CX7" s="596"/>
      <c r="CY7" s="597"/>
      <c r="CZ7" s="598">
        <v>18</v>
      </c>
      <c r="DA7" s="598"/>
      <c r="DB7" s="598"/>
      <c r="DC7" s="598"/>
      <c r="DD7" s="604">
        <v>345680</v>
      </c>
      <c r="DE7" s="596"/>
      <c r="DF7" s="596"/>
      <c r="DG7" s="596"/>
      <c r="DH7" s="596"/>
      <c r="DI7" s="596"/>
      <c r="DJ7" s="596"/>
      <c r="DK7" s="596"/>
      <c r="DL7" s="596"/>
      <c r="DM7" s="596"/>
      <c r="DN7" s="596"/>
      <c r="DO7" s="596"/>
      <c r="DP7" s="597"/>
      <c r="DQ7" s="604">
        <v>3590393</v>
      </c>
      <c r="DR7" s="596"/>
      <c r="DS7" s="596"/>
      <c r="DT7" s="596"/>
      <c r="DU7" s="596"/>
      <c r="DV7" s="596"/>
      <c r="DW7" s="596"/>
      <c r="DX7" s="596"/>
      <c r="DY7" s="596"/>
      <c r="DZ7" s="596"/>
      <c r="EA7" s="596"/>
      <c r="EB7" s="596"/>
      <c r="EC7" s="605"/>
    </row>
    <row r="8" spans="2:143" ht="11.25" customHeight="1">
      <c r="B8" s="592" t="s">
        <v>221</v>
      </c>
      <c r="C8" s="593"/>
      <c r="D8" s="593"/>
      <c r="E8" s="593"/>
      <c r="F8" s="593"/>
      <c r="G8" s="593"/>
      <c r="H8" s="593"/>
      <c r="I8" s="593"/>
      <c r="J8" s="593"/>
      <c r="K8" s="593"/>
      <c r="L8" s="593"/>
      <c r="M8" s="593"/>
      <c r="N8" s="593"/>
      <c r="O8" s="593"/>
      <c r="P8" s="593"/>
      <c r="Q8" s="594"/>
      <c r="R8" s="595">
        <v>4151</v>
      </c>
      <c r="S8" s="596"/>
      <c r="T8" s="596"/>
      <c r="U8" s="596"/>
      <c r="V8" s="596"/>
      <c r="W8" s="596"/>
      <c r="X8" s="596"/>
      <c r="Y8" s="597"/>
      <c r="Z8" s="598">
        <v>0</v>
      </c>
      <c r="AA8" s="598"/>
      <c r="AB8" s="598"/>
      <c r="AC8" s="598"/>
      <c r="AD8" s="599">
        <v>4151</v>
      </c>
      <c r="AE8" s="599"/>
      <c r="AF8" s="599"/>
      <c r="AG8" s="599"/>
      <c r="AH8" s="599"/>
      <c r="AI8" s="599"/>
      <c r="AJ8" s="599"/>
      <c r="AK8" s="599"/>
      <c r="AL8" s="600">
        <v>0</v>
      </c>
      <c r="AM8" s="601"/>
      <c r="AN8" s="601"/>
      <c r="AO8" s="602"/>
      <c r="AP8" s="592" t="s">
        <v>222</v>
      </c>
      <c r="AQ8" s="593"/>
      <c r="AR8" s="593"/>
      <c r="AS8" s="593"/>
      <c r="AT8" s="593"/>
      <c r="AU8" s="593"/>
      <c r="AV8" s="593"/>
      <c r="AW8" s="593"/>
      <c r="AX8" s="593"/>
      <c r="AY8" s="593"/>
      <c r="AZ8" s="593"/>
      <c r="BA8" s="593"/>
      <c r="BB8" s="593"/>
      <c r="BC8" s="593"/>
      <c r="BD8" s="593"/>
      <c r="BE8" s="593"/>
      <c r="BF8" s="594"/>
      <c r="BG8" s="595">
        <v>61019</v>
      </c>
      <c r="BH8" s="596"/>
      <c r="BI8" s="596"/>
      <c r="BJ8" s="596"/>
      <c r="BK8" s="596"/>
      <c r="BL8" s="596"/>
      <c r="BM8" s="596"/>
      <c r="BN8" s="597"/>
      <c r="BO8" s="598">
        <v>1.8</v>
      </c>
      <c r="BP8" s="598"/>
      <c r="BQ8" s="598"/>
      <c r="BR8" s="598"/>
      <c r="BS8" s="604" t="s">
        <v>112</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8713748</v>
      </c>
      <c r="CS8" s="596"/>
      <c r="CT8" s="596"/>
      <c r="CU8" s="596"/>
      <c r="CV8" s="596"/>
      <c r="CW8" s="596"/>
      <c r="CX8" s="596"/>
      <c r="CY8" s="597"/>
      <c r="CZ8" s="598">
        <v>35.700000000000003</v>
      </c>
      <c r="DA8" s="598"/>
      <c r="DB8" s="598"/>
      <c r="DC8" s="598"/>
      <c r="DD8" s="604">
        <v>525217</v>
      </c>
      <c r="DE8" s="596"/>
      <c r="DF8" s="596"/>
      <c r="DG8" s="596"/>
      <c r="DH8" s="596"/>
      <c r="DI8" s="596"/>
      <c r="DJ8" s="596"/>
      <c r="DK8" s="596"/>
      <c r="DL8" s="596"/>
      <c r="DM8" s="596"/>
      <c r="DN8" s="596"/>
      <c r="DO8" s="596"/>
      <c r="DP8" s="597"/>
      <c r="DQ8" s="604">
        <v>3650766</v>
      </c>
      <c r="DR8" s="596"/>
      <c r="DS8" s="596"/>
      <c r="DT8" s="596"/>
      <c r="DU8" s="596"/>
      <c r="DV8" s="596"/>
      <c r="DW8" s="596"/>
      <c r="DX8" s="596"/>
      <c r="DY8" s="596"/>
      <c r="DZ8" s="596"/>
      <c r="EA8" s="596"/>
      <c r="EB8" s="596"/>
      <c r="EC8" s="605"/>
    </row>
    <row r="9" spans="2:143" ht="11.25" customHeight="1">
      <c r="B9" s="592" t="s">
        <v>224</v>
      </c>
      <c r="C9" s="593"/>
      <c r="D9" s="593"/>
      <c r="E9" s="593"/>
      <c r="F9" s="593"/>
      <c r="G9" s="593"/>
      <c r="H9" s="593"/>
      <c r="I9" s="593"/>
      <c r="J9" s="593"/>
      <c r="K9" s="593"/>
      <c r="L9" s="593"/>
      <c r="M9" s="593"/>
      <c r="N9" s="593"/>
      <c r="O9" s="593"/>
      <c r="P9" s="593"/>
      <c r="Q9" s="594"/>
      <c r="R9" s="595">
        <v>3289</v>
      </c>
      <c r="S9" s="596"/>
      <c r="T9" s="596"/>
      <c r="U9" s="596"/>
      <c r="V9" s="596"/>
      <c r="W9" s="596"/>
      <c r="X9" s="596"/>
      <c r="Y9" s="597"/>
      <c r="Z9" s="598">
        <v>0</v>
      </c>
      <c r="AA9" s="598"/>
      <c r="AB9" s="598"/>
      <c r="AC9" s="598"/>
      <c r="AD9" s="599">
        <v>3289</v>
      </c>
      <c r="AE9" s="599"/>
      <c r="AF9" s="599"/>
      <c r="AG9" s="599"/>
      <c r="AH9" s="599"/>
      <c r="AI9" s="599"/>
      <c r="AJ9" s="599"/>
      <c r="AK9" s="599"/>
      <c r="AL9" s="600">
        <v>0</v>
      </c>
      <c r="AM9" s="601"/>
      <c r="AN9" s="601"/>
      <c r="AO9" s="602"/>
      <c r="AP9" s="592" t="s">
        <v>225</v>
      </c>
      <c r="AQ9" s="593"/>
      <c r="AR9" s="593"/>
      <c r="AS9" s="593"/>
      <c r="AT9" s="593"/>
      <c r="AU9" s="593"/>
      <c r="AV9" s="593"/>
      <c r="AW9" s="593"/>
      <c r="AX9" s="593"/>
      <c r="AY9" s="593"/>
      <c r="AZ9" s="593"/>
      <c r="BA9" s="593"/>
      <c r="BB9" s="593"/>
      <c r="BC9" s="593"/>
      <c r="BD9" s="593"/>
      <c r="BE9" s="593"/>
      <c r="BF9" s="594"/>
      <c r="BG9" s="595">
        <v>1097025</v>
      </c>
      <c r="BH9" s="596"/>
      <c r="BI9" s="596"/>
      <c r="BJ9" s="596"/>
      <c r="BK9" s="596"/>
      <c r="BL9" s="596"/>
      <c r="BM9" s="596"/>
      <c r="BN9" s="597"/>
      <c r="BO9" s="598">
        <v>33.1</v>
      </c>
      <c r="BP9" s="598"/>
      <c r="BQ9" s="598"/>
      <c r="BR9" s="598"/>
      <c r="BS9" s="604" t="s">
        <v>112</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927115</v>
      </c>
      <c r="CS9" s="596"/>
      <c r="CT9" s="596"/>
      <c r="CU9" s="596"/>
      <c r="CV9" s="596"/>
      <c r="CW9" s="596"/>
      <c r="CX9" s="596"/>
      <c r="CY9" s="597"/>
      <c r="CZ9" s="598">
        <v>3.8</v>
      </c>
      <c r="DA9" s="598"/>
      <c r="DB9" s="598"/>
      <c r="DC9" s="598"/>
      <c r="DD9" s="604">
        <v>8579</v>
      </c>
      <c r="DE9" s="596"/>
      <c r="DF9" s="596"/>
      <c r="DG9" s="596"/>
      <c r="DH9" s="596"/>
      <c r="DI9" s="596"/>
      <c r="DJ9" s="596"/>
      <c r="DK9" s="596"/>
      <c r="DL9" s="596"/>
      <c r="DM9" s="596"/>
      <c r="DN9" s="596"/>
      <c r="DO9" s="596"/>
      <c r="DP9" s="597"/>
      <c r="DQ9" s="604">
        <v>758257</v>
      </c>
      <c r="DR9" s="596"/>
      <c r="DS9" s="596"/>
      <c r="DT9" s="596"/>
      <c r="DU9" s="596"/>
      <c r="DV9" s="596"/>
      <c r="DW9" s="596"/>
      <c r="DX9" s="596"/>
      <c r="DY9" s="596"/>
      <c r="DZ9" s="596"/>
      <c r="EA9" s="596"/>
      <c r="EB9" s="596"/>
      <c r="EC9" s="605"/>
    </row>
    <row r="10" spans="2:143" ht="11.25" customHeight="1">
      <c r="B10" s="592" t="s">
        <v>227</v>
      </c>
      <c r="C10" s="593"/>
      <c r="D10" s="593"/>
      <c r="E10" s="593"/>
      <c r="F10" s="593"/>
      <c r="G10" s="593"/>
      <c r="H10" s="593"/>
      <c r="I10" s="593"/>
      <c r="J10" s="593"/>
      <c r="K10" s="593"/>
      <c r="L10" s="593"/>
      <c r="M10" s="593"/>
      <c r="N10" s="593"/>
      <c r="O10" s="593"/>
      <c r="P10" s="593"/>
      <c r="Q10" s="594"/>
      <c r="R10" s="595">
        <v>537979</v>
      </c>
      <c r="S10" s="596"/>
      <c r="T10" s="596"/>
      <c r="U10" s="596"/>
      <c r="V10" s="596"/>
      <c r="W10" s="596"/>
      <c r="X10" s="596"/>
      <c r="Y10" s="597"/>
      <c r="Z10" s="598">
        <v>2.1</v>
      </c>
      <c r="AA10" s="598"/>
      <c r="AB10" s="598"/>
      <c r="AC10" s="598"/>
      <c r="AD10" s="599">
        <v>537979</v>
      </c>
      <c r="AE10" s="599"/>
      <c r="AF10" s="599"/>
      <c r="AG10" s="599"/>
      <c r="AH10" s="599"/>
      <c r="AI10" s="599"/>
      <c r="AJ10" s="599"/>
      <c r="AK10" s="599"/>
      <c r="AL10" s="600">
        <v>5</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60275</v>
      </c>
      <c r="BH10" s="596"/>
      <c r="BI10" s="596"/>
      <c r="BJ10" s="596"/>
      <c r="BK10" s="596"/>
      <c r="BL10" s="596"/>
      <c r="BM10" s="596"/>
      <c r="BN10" s="597"/>
      <c r="BO10" s="598">
        <v>1.8</v>
      </c>
      <c r="BP10" s="598"/>
      <c r="BQ10" s="598"/>
      <c r="BR10" s="598"/>
      <c r="BS10" s="604" t="s">
        <v>112</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v>8729</v>
      </c>
      <c r="CS10" s="596"/>
      <c r="CT10" s="596"/>
      <c r="CU10" s="596"/>
      <c r="CV10" s="596"/>
      <c r="CW10" s="596"/>
      <c r="CX10" s="596"/>
      <c r="CY10" s="597"/>
      <c r="CZ10" s="598">
        <v>0</v>
      </c>
      <c r="DA10" s="598"/>
      <c r="DB10" s="598"/>
      <c r="DC10" s="598"/>
      <c r="DD10" s="604" t="s">
        <v>112</v>
      </c>
      <c r="DE10" s="596"/>
      <c r="DF10" s="596"/>
      <c r="DG10" s="596"/>
      <c r="DH10" s="596"/>
      <c r="DI10" s="596"/>
      <c r="DJ10" s="596"/>
      <c r="DK10" s="596"/>
      <c r="DL10" s="596"/>
      <c r="DM10" s="596"/>
      <c r="DN10" s="596"/>
      <c r="DO10" s="596"/>
      <c r="DP10" s="597"/>
      <c r="DQ10" s="604">
        <v>8729</v>
      </c>
      <c r="DR10" s="596"/>
      <c r="DS10" s="596"/>
      <c r="DT10" s="596"/>
      <c r="DU10" s="596"/>
      <c r="DV10" s="596"/>
      <c r="DW10" s="596"/>
      <c r="DX10" s="596"/>
      <c r="DY10" s="596"/>
      <c r="DZ10" s="596"/>
      <c r="EA10" s="596"/>
      <c r="EB10" s="596"/>
      <c r="EC10" s="605"/>
    </row>
    <row r="11" spans="2:143" ht="11.25" customHeight="1">
      <c r="B11" s="592" t="s">
        <v>230</v>
      </c>
      <c r="C11" s="593"/>
      <c r="D11" s="593"/>
      <c r="E11" s="593"/>
      <c r="F11" s="593"/>
      <c r="G11" s="593"/>
      <c r="H11" s="593"/>
      <c r="I11" s="593"/>
      <c r="J11" s="593"/>
      <c r="K11" s="593"/>
      <c r="L11" s="593"/>
      <c r="M11" s="593"/>
      <c r="N11" s="593"/>
      <c r="O11" s="593"/>
      <c r="P11" s="593"/>
      <c r="Q11" s="594"/>
      <c r="R11" s="595">
        <v>65961</v>
      </c>
      <c r="S11" s="596"/>
      <c r="T11" s="596"/>
      <c r="U11" s="596"/>
      <c r="V11" s="596"/>
      <c r="W11" s="596"/>
      <c r="X11" s="596"/>
      <c r="Y11" s="597"/>
      <c r="Z11" s="598">
        <v>0.3</v>
      </c>
      <c r="AA11" s="598"/>
      <c r="AB11" s="598"/>
      <c r="AC11" s="598"/>
      <c r="AD11" s="599">
        <v>65961</v>
      </c>
      <c r="AE11" s="599"/>
      <c r="AF11" s="599"/>
      <c r="AG11" s="599"/>
      <c r="AH11" s="599"/>
      <c r="AI11" s="599"/>
      <c r="AJ11" s="599"/>
      <c r="AK11" s="599"/>
      <c r="AL11" s="600">
        <v>0.6</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74286</v>
      </c>
      <c r="BH11" s="596"/>
      <c r="BI11" s="596"/>
      <c r="BJ11" s="596"/>
      <c r="BK11" s="596"/>
      <c r="BL11" s="596"/>
      <c r="BM11" s="596"/>
      <c r="BN11" s="597"/>
      <c r="BO11" s="598">
        <v>2.2000000000000002</v>
      </c>
      <c r="BP11" s="598"/>
      <c r="BQ11" s="598"/>
      <c r="BR11" s="598"/>
      <c r="BS11" s="604" t="s">
        <v>112</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1105379</v>
      </c>
      <c r="CS11" s="596"/>
      <c r="CT11" s="596"/>
      <c r="CU11" s="596"/>
      <c r="CV11" s="596"/>
      <c r="CW11" s="596"/>
      <c r="CX11" s="596"/>
      <c r="CY11" s="597"/>
      <c r="CZ11" s="598">
        <v>4.5</v>
      </c>
      <c r="DA11" s="598"/>
      <c r="DB11" s="598"/>
      <c r="DC11" s="598"/>
      <c r="DD11" s="604">
        <v>576567</v>
      </c>
      <c r="DE11" s="596"/>
      <c r="DF11" s="596"/>
      <c r="DG11" s="596"/>
      <c r="DH11" s="596"/>
      <c r="DI11" s="596"/>
      <c r="DJ11" s="596"/>
      <c r="DK11" s="596"/>
      <c r="DL11" s="596"/>
      <c r="DM11" s="596"/>
      <c r="DN11" s="596"/>
      <c r="DO11" s="596"/>
      <c r="DP11" s="597"/>
      <c r="DQ11" s="604">
        <v>305405</v>
      </c>
      <c r="DR11" s="596"/>
      <c r="DS11" s="596"/>
      <c r="DT11" s="596"/>
      <c r="DU11" s="596"/>
      <c r="DV11" s="596"/>
      <c r="DW11" s="596"/>
      <c r="DX11" s="596"/>
      <c r="DY11" s="596"/>
      <c r="DZ11" s="596"/>
      <c r="EA11" s="596"/>
      <c r="EB11" s="596"/>
      <c r="EC11" s="605"/>
    </row>
    <row r="12" spans="2:143" ht="11.25" customHeight="1">
      <c r="B12" s="592" t="s">
        <v>233</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1645608</v>
      </c>
      <c r="BH12" s="596"/>
      <c r="BI12" s="596"/>
      <c r="BJ12" s="596"/>
      <c r="BK12" s="596"/>
      <c r="BL12" s="596"/>
      <c r="BM12" s="596"/>
      <c r="BN12" s="597"/>
      <c r="BO12" s="598">
        <v>49.6</v>
      </c>
      <c r="BP12" s="598"/>
      <c r="BQ12" s="598"/>
      <c r="BR12" s="598"/>
      <c r="BS12" s="604" t="s">
        <v>112</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447994</v>
      </c>
      <c r="CS12" s="596"/>
      <c r="CT12" s="596"/>
      <c r="CU12" s="596"/>
      <c r="CV12" s="596"/>
      <c r="CW12" s="596"/>
      <c r="CX12" s="596"/>
      <c r="CY12" s="597"/>
      <c r="CZ12" s="598">
        <v>1.8</v>
      </c>
      <c r="DA12" s="598"/>
      <c r="DB12" s="598"/>
      <c r="DC12" s="598"/>
      <c r="DD12" s="604">
        <v>173473</v>
      </c>
      <c r="DE12" s="596"/>
      <c r="DF12" s="596"/>
      <c r="DG12" s="596"/>
      <c r="DH12" s="596"/>
      <c r="DI12" s="596"/>
      <c r="DJ12" s="596"/>
      <c r="DK12" s="596"/>
      <c r="DL12" s="596"/>
      <c r="DM12" s="596"/>
      <c r="DN12" s="596"/>
      <c r="DO12" s="596"/>
      <c r="DP12" s="597"/>
      <c r="DQ12" s="604">
        <v>99772</v>
      </c>
      <c r="DR12" s="596"/>
      <c r="DS12" s="596"/>
      <c r="DT12" s="596"/>
      <c r="DU12" s="596"/>
      <c r="DV12" s="596"/>
      <c r="DW12" s="596"/>
      <c r="DX12" s="596"/>
      <c r="DY12" s="596"/>
      <c r="DZ12" s="596"/>
      <c r="EA12" s="596"/>
      <c r="EB12" s="596"/>
      <c r="EC12" s="605"/>
    </row>
    <row r="13" spans="2:143" ht="11.25" customHeight="1">
      <c r="B13" s="592" t="s">
        <v>236</v>
      </c>
      <c r="C13" s="593"/>
      <c r="D13" s="593"/>
      <c r="E13" s="593"/>
      <c r="F13" s="593"/>
      <c r="G13" s="593"/>
      <c r="H13" s="593"/>
      <c r="I13" s="593"/>
      <c r="J13" s="593"/>
      <c r="K13" s="593"/>
      <c r="L13" s="593"/>
      <c r="M13" s="593"/>
      <c r="N13" s="593"/>
      <c r="O13" s="593"/>
      <c r="P13" s="593"/>
      <c r="Q13" s="594"/>
      <c r="R13" s="595">
        <v>22658</v>
      </c>
      <c r="S13" s="596"/>
      <c r="T13" s="596"/>
      <c r="U13" s="596"/>
      <c r="V13" s="596"/>
      <c r="W13" s="596"/>
      <c r="X13" s="596"/>
      <c r="Y13" s="597"/>
      <c r="Z13" s="598">
        <v>0.1</v>
      </c>
      <c r="AA13" s="598"/>
      <c r="AB13" s="598"/>
      <c r="AC13" s="598"/>
      <c r="AD13" s="599">
        <v>22658</v>
      </c>
      <c r="AE13" s="599"/>
      <c r="AF13" s="599"/>
      <c r="AG13" s="599"/>
      <c r="AH13" s="599"/>
      <c r="AI13" s="599"/>
      <c r="AJ13" s="599"/>
      <c r="AK13" s="599"/>
      <c r="AL13" s="600">
        <v>0.2</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1627254</v>
      </c>
      <c r="BH13" s="596"/>
      <c r="BI13" s="596"/>
      <c r="BJ13" s="596"/>
      <c r="BK13" s="596"/>
      <c r="BL13" s="596"/>
      <c r="BM13" s="596"/>
      <c r="BN13" s="597"/>
      <c r="BO13" s="598">
        <v>49.1</v>
      </c>
      <c r="BP13" s="598"/>
      <c r="BQ13" s="598"/>
      <c r="BR13" s="598"/>
      <c r="BS13" s="604" t="s">
        <v>112</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3379983</v>
      </c>
      <c r="CS13" s="596"/>
      <c r="CT13" s="596"/>
      <c r="CU13" s="596"/>
      <c r="CV13" s="596"/>
      <c r="CW13" s="596"/>
      <c r="CX13" s="596"/>
      <c r="CY13" s="597"/>
      <c r="CZ13" s="598">
        <v>13.9</v>
      </c>
      <c r="DA13" s="598"/>
      <c r="DB13" s="598"/>
      <c r="DC13" s="598"/>
      <c r="DD13" s="604">
        <v>2716251</v>
      </c>
      <c r="DE13" s="596"/>
      <c r="DF13" s="596"/>
      <c r="DG13" s="596"/>
      <c r="DH13" s="596"/>
      <c r="DI13" s="596"/>
      <c r="DJ13" s="596"/>
      <c r="DK13" s="596"/>
      <c r="DL13" s="596"/>
      <c r="DM13" s="596"/>
      <c r="DN13" s="596"/>
      <c r="DO13" s="596"/>
      <c r="DP13" s="597"/>
      <c r="DQ13" s="604">
        <v>648612</v>
      </c>
      <c r="DR13" s="596"/>
      <c r="DS13" s="596"/>
      <c r="DT13" s="596"/>
      <c r="DU13" s="596"/>
      <c r="DV13" s="596"/>
      <c r="DW13" s="596"/>
      <c r="DX13" s="596"/>
      <c r="DY13" s="596"/>
      <c r="DZ13" s="596"/>
      <c r="EA13" s="596"/>
      <c r="EB13" s="596"/>
      <c r="EC13" s="605"/>
    </row>
    <row r="14" spans="2:143" ht="11.25" customHeight="1">
      <c r="B14" s="592" t="s">
        <v>239</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160250</v>
      </c>
      <c r="BH14" s="596"/>
      <c r="BI14" s="596"/>
      <c r="BJ14" s="596"/>
      <c r="BK14" s="596"/>
      <c r="BL14" s="596"/>
      <c r="BM14" s="596"/>
      <c r="BN14" s="597"/>
      <c r="BO14" s="598">
        <v>4.8</v>
      </c>
      <c r="BP14" s="598"/>
      <c r="BQ14" s="598"/>
      <c r="BR14" s="598"/>
      <c r="BS14" s="604" t="s">
        <v>112</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552492</v>
      </c>
      <c r="CS14" s="596"/>
      <c r="CT14" s="596"/>
      <c r="CU14" s="596"/>
      <c r="CV14" s="596"/>
      <c r="CW14" s="596"/>
      <c r="CX14" s="596"/>
      <c r="CY14" s="597"/>
      <c r="CZ14" s="598">
        <v>2.2999999999999998</v>
      </c>
      <c r="DA14" s="598"/>
      <c r="DB14" s="598"/>
      <c r="DC14" s="598"/>
      <c r="DD14" s="604" t="s">
        <v>112</v>
      </c>
      <c r="DE14" s="596"/>
      <c r="DF14" s="596"/>
      <c r="DG14" s="596"/>
      <c r="DH14" s="596"/>
      <c r="DI14" s="596"/>
      <c r="DJ14" s="596"/>
      <c r="DK14" s="596"/>
      <c r="DL14" s="596"/>
      <c r="DM14" s="596"/>
      <c r="DN14" s="596"/>
      <c r="DO14" s="596"/>
      <c r="DP14" s="597"/>
      <c r="DQ14" s="604">
        <v>552492</v>
      </c>
      <c r="DR14" s="596"/>
      <c r="DS14" s="596"/>
      <c r="DT14" s="596"/>
      <c r="DU14" s="596"/>
      <c r="DV14" s="596"/>
      <c r="DW14" s="596"/>
      <c r="DX14" s="596"/>
      <c r="DY14" s="596"/>
      <c r="DZ14" s="596"/>
      <c r="EA14" s="596"/>
      <c r="EB14" s="596"/>
      <c r="EC14" s="605"/>
    </row>
    <row r="15" spans="2:143" ht="11.25" customHeight="1">
      <c r="B15" s="592" t="s">
        <v>242</v>
      </c>
      <c r="C15" s="593"/>
      <c r="D15" s="593"/>
      <c r="E15" s="593"/>
      <c r="F15" s="593"/>
      <c r="G15" s="593"/>
      <c r="H15" s="593"/>
      <c r="I15" s="593"/>
      <c r="J15" s="593"/>
      <c r="K15" s="593"/>
      <c r="L15" s="593"/>
      <c r="M15" s="593"/>
      <c r="N15" s="593"/>
      <c r="O15" s="593"/>
      <c r="P15" s="593"/>
      <c r="Q15" s="594"/>
      <c r="R15" s="595">
        <v>15765</v>
      </c>
      <c r="S15" s="596"/>
      <c r="T15" s="596"/>
      <c r="U15" s="596"/>
      <c r="V15" s="596"/>
      <c r="W15" s="596"/>
      <c r="X15" s="596"/>
      <c r="Y15" s="597"/>
      <c r="Z15" s="598">
        <v>0.1</v>
      </c>
      <c r="AA15" s="598"/>
      <c r="AB15" s="598"/>
      <c r="AC15" s="598"/>
      <c r="AD15" s="599">
        <v>15765</v>
      </c>
      <c r="AE15" s="599"/>
      <c r="AF15" s="599"/>
      <c r="AG15" s="599"/>
      <c r="AH15" s="599"/>
      <c r="AI15" s="599"/>
      <c r="AJ15" s="599"/>
      <c r="AK15" s="599"/>
      <c r="AL15" s="600">
        <v>0.1</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205690</v>
      </c>
      <c r="BH15" s="596"/>
      <c r="BI15" s="596"/>
      <c r="BJ15" s="596"/>
      <c r="BK15" s="596"/>
      <c r="BL15" s="596"/>
      <c r="BM15" s="596"/>
      <c r="BN15" s="597"/>
      <c r="BO15" s="598">
        <v>6.2</v>
      </c>
      <c r="BP15" s="598"/>
      <c r="BQ15" s="598"/>
      <c r="BR15" s="598"/>
      <c r="BS15" s="604" t="s">
        <v>112</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2532592</v>
      </c>
      <c r="CS15" s="596"/>
      <c r="CT15" s="596"/>
      <c r="CU15" s="596"/>
      <c r="CV15" s="596"/>
      <c r="CW15" s="596"/>
      <c r="CX15" s="596"/>
      <c r="CY15" s="597"/>
      <c r="CZ15" s="598">
        <v>10.4</v>
      </c>
      <c r="DA15" s="598"/>
      <c r="DB15" s="598"/>
      <c r="DC15" s="598"/>
      <c r="DD15" s="604">
        <v>834377</v>
      </c>
      <c r="DE15" s="596"/>
      <c r="DF15" s="596"/>
      <c r="DG15" s="596"/>
      <c r="DH15" s="596"/>
      <c r="DI15" s="596"/>
      <c r="DJ15" s="596"/>
      <c r="DK15" s="596"/>
      <c r="DL15" s="596"/>
      <c r="DM15" s="596"/>
      <c r="DN15" s="596"/>
      <c r="DO15" s="596"/>
      <c r="DP15" s="597"/>
      <c r="DQ15" s="604">
        <v>1153858</v>
      </c>
      <c r="DR15" s="596"/>
      <c r="DS15" s="596"/>
      <c r="DT15" s="596"/>
      <c r="DU15" s="596"/>
      <c r="DV15" s="596"/>
      <c r="DW15" s="596"/>
      <c r="DX15" s="596"/>
      <c r="DY15" s="596"/>
      <c r="DZ15" s="596"/>
      <c r="EA15" s="596"/>
      <c r="EB15" s="596"/>
      <c r="EC15" s="605"/>
    </row>
    <row r="16" spans="2:143" ht="11.25" customHeight="1">
      <c r="B16" s="592" t="s">
        <v>245</v>
      </c>
      <c r="C16" s="593"/>
      <c r="D16" s="593"/>
      <c r="E16" s="593"/>
      <c r="F16" s="593"/>
      <c r="G16" s="593"/>
      <c r="H16" s="593"/>
      <c r="I16" s="593"/>
      <c r="J16" s="593"/>
      <c r="K16" s="593"/>
      <c r="L16" s="593"/>
      <c r="M16" s="593"/>
      <c r="N16" s="593"/>
      <c r="O16" s="593"/>
      <c r="P16" s="593"/>
      <c r="Q16" s="594"/>
      <c r="R16" s="595">
        <v>7449280</v>
      </c>
      <c r="S16" s="596"/>
      <c r="T16" s="596"/>
      <c r="U16" s="596"/>
      <c r="V16" s="596"/>
      <c r="W16" s="596"/>
      <c r="X16" s="596"/>
      <c r="Y16" s="597"/>
      <c r="Z16" s="598">
        <v>29.2</v>
      </c>
      <c r="AA16" s="598"/>
      <c r="AB16" s="598"/>
      <c r="AC16" s="598"/>
      <c r="AD16" s="599">
        <v>6697809</v>
      </c>
      <c r="AE16" s="599"/>
      <c r="AF16" s="599"/>
      <c r="AG16" s="599"/>
      <c r="AH16" s="599"/>
      <c r="AI16" s="599"/>
      <c r="AJ16" s="599"/>
      <c r="AK16" s="599"/>
      <c r="AL16" s="600">
        <v>61.8</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v>23</v>
      </c>
      <c r="BH16" s="596"/>
      <c r="BI16" s="596"/>
      <c r="BJ16" s="596"/>
      <c r="BK16" s="596"/>
      <c r="BL16" s="596"/>
      <c r="BM16" s="596"/>
      <c r="BN16" s="597"/>
      <c r="BO16" s="598">
        <v>0</v>
      </c>
      <c r="BP16" s="598"/>
      <c r="BQ16" s="598"/>
      <c r="BR16" s="598"/>
      <c r="BS16" s="604" t="s">
        <v>112</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4221</v>
      </c>
      <c r="CS16" s="596"/>
      <c r="CT16" s="596"/>
      <c r="CU16" s="596"/>
      <c r="CV16" s="596"/>
      <c r="CW16" s="596"/>
      <c r="CX16" s="596"/>
      <c r="CY16" s="597"/>
      <c r="CZ16" s="598">
        <v>0</v>
      </c>
      <c r="DA16" s="598"/>
      <c r="DB16" s="598"/>
      <c r="DC16" s="598"/>
      <c r="DD16" s="604" t="s">
        <v>112</v>
      </c>
      <c r="DE16" s="596"/>
      <c r="DF16" s="596"/>
      <c r="DG16" s="596"/>
      <c r="DH16" s="596"/>
      <c r="DI16" s="596"/>
      <c r="DJ16" s="596"/>
      <c r="DK16" s="596"/>
      <c r="DL16" s="596"/>
      <c r="DM16" s="596"/>
      <c r="DN16" s="596"/>
      <c r="DO16" s="596"/>
      <c r="DP16" s="597"/>
      <c r="DQ16" s="604">
        <v>3105</v>
      </c>
      <c r="DR16" s="596"/>
      <c r="DS16" s="596"/>
      <c r="DT16" s="596"/>
      <c r="DU16" s="596"/>
      <c r="DV16" s="596"/>
      <c r="DW16" s="596"/>
      <c r="DX16" s="596"/>
      <c r="DY16" s="596"/>
      <c r="DZ16" s="596"/>
      <c r="EA16" s="596"/>
      <c r="EB16" s="596"/>
      <c r="EC16" s="605"/>
    </row>
    <row r="17" spans="2:133" ht="11.25" customHeight="1">
      <c r="B17" s="592" t="s">
        <v>248</v>
      </c>
      <c r="C17" s="593"/>
      <c r="D17" s="593"/>
      <c r="E17" s="593"/>
      <c r="F17" s="593"/>
      <c r="G17" s="593"/>
      <c r="H17" s="593"/>
      <c r="I17" s="593"/>
      <c r="J17" s="593"/>
      <c r="K17" s="593"/>
      <c r="L17" s="593"/>
      <c r="M17" s="593"/>
      <c r="N17" s="593"/>
      <c r="O17" s="593"/>
      <c r="P17" s="593"/>
      <c r="Q17" s="594"/>
      <c r="R17" s="595">
        <v>6697809</v>
      </c>
      <c r="S17" s="596"/>
      <c r="T17" s="596"/>
      <c r="U17" s="596"/>
      <c r="V17" s="596"/>
      <c r="W17" s="596"/>
      <c r="X17" s="596"/>
      <c r="Y17" s="597"/>
      <c r="Z17" s="598">
        <v>26.3</v>
      </c>
      <c r="AA17" s="598"/>
      <c r="AB17" s="598"/>
      <c r="AC17" s="598"/>
      <c r="AD17" s="599">
        <v>6697809</v>
      </c>
      <c r="AE17" s="599"/>
      <c r="AF17" s="599"/>
      <c r="AG17" s="599"/>
      <c r="AH17" s="599"/>
      <c r="AI17" s="599"/>
      <c r="AJ17" s="599"/>
      <c r="AK17" s="599"/>
      <c r="AL17" s="600">
        <v>61.8</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2141794</v>
      </c>
      <c r="CS17" s="596"/>
      <c r="CT17" s="596"/>
      <c r="CU17" s="596"/>
      <c r="CV17" s="596"/>
      <c r="CW17" s="596"/>
      <c r="CX17" s="596"/>
      <c r="CY17" s="597"/>
      <c r="CZ17" s="598">
        <v>8.8000000000000007</v>
      </c>
      <c r="DA17" s="598"/>
      <c r="DB17" s="598"/>
      <c r="DC17" s="598"/>
      <c r="DD17" s="604" t="s">
        <v>112</v>
      </c>
      <c r="DE17" s="596"/>
      <c r="DF17" s="596"/>
      <c r="DG17" s="596"/>
      <c r="DH17" s="596"/>
      <c r="DI17" s="596"/>
      <c r="DJ17" s="596"/>
      <c r="DK17" s="596"/>
      <c r="DL17" s="596"/>
      <c r="DM17" s="596"/>
      <c r="DN17" s="596"/>
      <c r="DO17" s="596"/>
      <c r="DP17" s="597"/>
      <c r="DQ17" s="604">
        <v>2127186</v>
      </c>
      <c r="DR17" s="596"/>
      <c r="DS17" s="596"/>
      <c r="DT17" s="596"/>
      <c r="DU17" s="596"/>
      <c r="DV17" s="596"/>
      <c r="DW17" s="596"/>
      <c r="DX17" s="596"/>
      <c r="DY17" s="596"/>
      <c r="DZ17" s="596"/>
      <c r="EA17" s="596"/>
      <c r="EB17" s="596"/>
      <c r="EC17" s="605"/>
    </row>
    <row r="18" spans="2:133" ht="11.25" customHeight="1">
      <c r="B18" s="592" t="s">
        <v>251</v>
      </c>
      <c r="C18" s="593"/>
      <c r="D18" s="593"/>
      <c r="E18" s="593"/>
      <c r="F18" s="593"/>
      <c r="G18" s="593"/>
      <c r="H18" s="593"/>
      <c r="I18" s="593"/>
      <c r="J18" s="593"/>
      <c r="K18" s="593"/>
      <c r="L18" s="593"/>
      <c r="M18" s="593"/>
      <c r="N18" s="593"/>
      <c r="O18" s="593"/>
      <c r="P18" s="593"/>
      <c r="Q18" s="594"/>
      <c r="R18" s="595">
        <v>751471</v>
      </c>
      <c r="S18" s="596"/>
      <c r="T18" s="596"/>
      <c r="U18" s="596"/>
      <c r="V18" s="596"/>
      <c r="W18" s="596"/>
      <c r="X18" s="596"/>
      <c r="Y18" s="597"/>
      <c r="Z18" s="598">
        <v>2.9</v>
      </c>
      <c r="AA18" s="598"/>
      <c r="AB18" s="598"/>
      <c r="AC18" s="598"/>
      <c r="AD18" s="599" t="s">
        <v>112</v>
      </c>
      <c r="AE18" s="599"/>
      <c r="AF18" s="599"/>
      <c r="AG18" s="599"/>
      <c r="AH18" s="599"/>
      <c r="AI18" s="599"/>
      <c r="AJ18" s="599"/>
      <c r="AK18" s="599"/>
      <c r="AL18" s="600" t="s">
        <v>112</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v>939</v>
      </c>
      <c r="CS18" s="596"/>
      <c r="CT18" s="596"/>
      <c r="CU18" s="596"/>
      <c r="CV18" s="596"/>
      <c r="CW18" s="596"/>
      <c r="CX18" s="596"/>
      <c r="CY18" s="597"/>
      <c r="CZ18" s="598">
        <v>0</v>
      </c>
      <c r="DA18" s="598"/>
      <c r="DB18" s="598"/>
      <c r="DC18" s="598"/>
      <c r="DD18" s="604">
        <v>939</v>
      </c>
      <c r="DE18" s="596"/>
      <c r="DF18" s="596"/>
      <c r="DG18" s="596"/>
      <c r="DH18" s="596"/>
      <c r="DI18" s="596"/>
      <c r="DJ18" s="596"/>
      <c r="DK18" s="596"/>
      <c r="DL18" s="596"/>
      <c r="DM18" s="596"/>
      <c r="DN18" s="596"/>
      <c r="DO18" s="596"/>
      <c r="DP18" s="597"/>
      <c r="DQ18" s="604">
        <v>939</v>
      </c>
      <c r="DR18" s="596"/>
      <c r="DS18" s="596"/>
      <c r="DT18" s="596"/>
      <c r="DU18" s="596"/>
      <c r="DV18" s="596"/>
      <c r="DW18" s="596"/>
      <c r="DX18" s="596"/>
      <c r="DY18" s="596"/>
      <c r="DZ18" s="596"/>
      <c r="EA18" s="596"/>
      <c r="EB18" s="596"/>
      <c r="EC18" s="605"/>
    </row>
    <row r="19" spans="2:133" ht="11.25" customHeight="1">
      <c r="B19" s="592" t="s">
        <v>254</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v>11838</v>
      </c>
      <c r="BH19" s="596"/>
      <c r="BI19" s="596"/>
      <c r="BJ19" s="596"/>
      <c r="BK19" s="596"/>
      <c r="BL19" s="596"/>
      <c r="BM19" s="596"/>
      <c r="BN19" s="597"/>
      <c r="BO19" s="598">
        <v>0.4</v>
      </c>
      <c r="BP19" s="598"/>
      <c r="BQ19" s="598"/>
      <c r="BR19" s="598"/>
      <c r="BS19" s="604" t="s">
        <v>112</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c r="B20" s="592" t="s">
        <v>257</v>
      </c>
      <c r="C20" s="593"/>
      <c r="D20" s="593"/>
      <c r="E20" s="593"/>
      <c r="F20" s="593"/>
      <c r="G20" s="593"/>
      <c r="H20" s="593"/>
      <c r="I20" s="593"/>
      <c r="J20" s="593"/>
      <c r="K20" s="593"/>
      <c r="L20" s="593"/>
      <c r="M20" s="593"/>
      <c r="N20" s="593"/>
      <c r="O20" s="593"/>
      <c r="P20" s="593"/>
      <c r="Q20" s="594"/>
      <c r="R20" s="595">
        <v>11537304</v>
      </c>
      <c r="S20" s="596"/>
      <c r="T20" s="596"/>
      <c r="U20" s="596"/>
      <c r="V20" s="596"/>
      <c r="W20" s="596"/>
      <c r="X20" s="596"/>
      <c r="Y20" s="597"/>
      <c r="Z20" s="598">
        <v>45.2</v>
      </c>
      <c r="AA20" s="598"/>
      <c r="AB20" s="598"/>
      <c r="AC20" s="598"/>
      <c r="AD20" s="599">
        <v>10785833</v>
      </c>
      <c r="AE20" s="599"/>
      <c r="AF20" s="599"/>
      <c r="AG20" s="599"/>
      <c r="AH20" s="599"/>
      <c r="AI20" s="599"/>
      <c r="AJ20" s="599"/>
      <c r="AK20" s="599"/>
      <c r="AL20" s="600">
        <v>99.6</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v>11838</v>
      </c>
      <c r="BH20" s="596"/>
      <c r="BI20" s="596"/>
      <c r="BJ20" s="596"/>
      <c r="BK20" s="596"/>
      <c r="BL20" s="596"/>
      <c r="BM20" s="596"/>
      <c r="BN20" s="597"/>
      <c r="BO20" s="598">
        <v>0.4</v>
      </c>
      <c r="BP20" s="598"/>
      <c r="BQ20" s="598"/>
      <c r="BR20" s="598"/>
      <c r="BS20" s="604" t="s">
        <v>112</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24383210</v>
      </c>
      <c r="CS20" s="596"/>
      <c r="CT20" s="596"/>
      <c r="CU20" s="596"/>
      <c r="CV20" s="596"/>
      <c r="CW20" s="596"/>
      <c r="CX20" s="596"/>
      <c r="CY20" s="597"/>
      <c r="CZ20" s="598">
        <v>100</v>
      </c>
      <c r="DA20" s="598"/>
      <c r="DB20" s="598"/>
      <c r="DC20" s="598"/>
      <c r="DD20" s="604">
        <v>5181083</v>
      </c>
      <c r="DE20" s="596"/>
      <c r="DF20" s="596"/>
      <c r="DG20" s="596"/>
      <c r="DH20" s="596"/>
      <c r="DI20" s="596"/>
      <c r="DJ20" s="596"/>
      <c r="DK20" s="596"/>
      <c r="DL20" s="596"/>
      <c r="DM20" s="596"/>
      <c r="DN20" s="596"/>
      <c r="DO20" s="596"/>
      <c r="DP20" s="597"/>
      <c r="DQ20" s="604">
        <v>13081017</v>
      </c>
      <c r="DR20" s="596"/>
      <c r="DS20" s="596"/>
      <c r="DT20" s="596"/>
      <c r="DU20" s="596"/>
      <c r="DV20" s="596"/>
      <c r="DW20" s="596"/>
      <c r="DX20" s="596"/>
      <c r="DY20" s="596"/>
      <c r="DZ20" s="596"/>
      <c r="EA20" s="596"/>
      <c r="EB20" s="596"/>
      <c r="EC20" s="605"/>
    </row>
    <row r="21" spans="2:133" ht="11.25" customHeight="1">
      <c r="B21" s="592" t="s">
        <v>260</v>
      </c>
      <c r="C21" s="593"/>
      <c r="D21" s="593"/>
      <c r="E21" s="593"/>
      <c r="F21" s="593"/>
      <c r="G21" s="593"/>
      <c r="H21" s="593"/>
      <c r="I21" s="593"/>
      <c r="J21" s="593"/>
      <c r="K21" s="593"/>
      <c r="L21" s="593"/>
      <c r="M21" s="593"/>
      <c r="N21" s="593"/>
      <c r="O21" s="593"/>
      <c r="P21" s="593"/>
      <c r="Q21" s="594"/>
      <c r="R21" s="595">
        <v>3132</v>
      </c>
      <c r="S21" s="596"/>
      <c r="T21" s="596"/>
      <c r="U21" s="596"/>
      <c r="V21" s="596"/>
      <c r="W21" s="596"/>
      <c r="X21" s="596"/>
      <c r="Y21" s="597"/>
      <c r="Z21" s="598">
        <v>0</v>
      </c>
      <c r="AA21" s="598"/>
      <c r="AB21" s="598"/>
      <c r="AC21" s="598"/>
      <c r="AD21" s="599">
        <v>3132</v>
      </c>
      <c r="AE21" s="599"/>
      <c r="AF21" s="599"/>
      <c r="AG21" s="599"/>
      <c r="AH21" s="599"/>
      <c r="AI21" s="599"/>
      <c r="AJ21" s="599"/>
      <c r="AK21" s="599"/>
      <c r="AL21" s="600">
        <v>0</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v>11838</v>
      </c>
      <c r="BH21" s="596"/>
      <c r="BI21" s="596"/>
      <c r="BJ21" s="596"/>
      <c r="BK21" s="596"/>
      <c r="BL21" s="596"/>
      <c r="BM21" s="596"/>
      <c r="BN21" s="597"/>
      <c r="BO21" s="598">
        <v>0.4</v>
      </c>
      <c r="BP21" s="598"/>
      <c r="BQ21" s="598"/>
      <c r="BR21" s="598"/>
      <c r="BS21" s="604" t="s">
        <v>112</v>
      </c>
      <c r="BT21" s="596"/>
      <c r="BU21" s="596"/>
      <c r="BV21" s="596"/>
      <c r="BW21" s="596"/>
      <c r="BX21" s="596"/>
      <c r="BY21" s="596"/>
      <c r="BZ21" s="596"/>
      <c r="CA21" s="596"/>
      <c r="CB21" s="605"/>
      <c r="CD21" s="617"/>
      <c r="CE21" s="618"/>
      <c r="CF21" s="618"/>
      <c r="CG21" s="618"/>
      <c r="CH21" s="618"/>
      <c r="CI21" s="618"/>
      <c r="CJ21" s="618"/>
      <c r="CK21" s="618"/>
      <c r="CL21" s="618"/>
      <c r="CM21" s="618"/>
      <c r="CN21" s="618"/>
      <c r="CO21" s="618"/>
      <c r="CP21" s="618"/>
      <c r="CQ21" s="619"/>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262</v>
      </c>
      <c r="C22" s="593"/>
      <c r="D22" s="593"/>
      <c r="E22" s="593"/>
      <c r="F22" s="593"/>
      <c r="G22" s="593"/>
      <c r="H22" s="593"/>
      <c r="I22" s="593"/>
      <c r="J22" s="593"/>
      <c r="K22" s="593"/>
      <c r="L22" s="593"/>
      <c r="M22" s="593"/>
      <c r="N22" s="593"/>
      <c r="O22" s="593"/>
      <c r="P22" s="593"/>
      <c r="Q22" s="594"/>
      <c r="R22" s="595">
        <v>353108</v>
      </c>
      <c r="S22" s="596"/>
      <c r="T22" s="596"/>
      <c r="U22" s="596"/>
      <c r="V22" s="596"/>
      <c r="W22" s="596"/>
      <c r="X22" s="596"/>
      <c r="Y22" s="597"/>
      <c r="Z22" s="598">
        <v>1.4</v>
      </c>
      <c r="AA22" s="598"/>
      <c r="AB22" s="598"/>
      <c r="AC22" s="598"/>
      <c r="AD22" s="599" t="s">
        <v>112</v>
      </c>
      <c r="AE22" s="599"/>
      <c r="AF22" s="599"/>
      <c r="AG22" s="599"/>
      <c r="AH22" s="599"/>
      <c r="AI22" s="599"/>
      <c r="AJ22" s="599"/>
      <c r="AK22" s="599"/>
      <c r="AL22" s="600" t="s">
        <v>112</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265</v>
      </c>
      <c r="C23" s="593"/>
      <c r="D23" s="593"/>
      <c r="E23" s="593"/>
      <c r="F23" s="593"/>
      <c r="G23" s="593"/>
      <c r="H23" s="593"/>
      <c r="I23" s="593"/>
      <c r="J23" s="593"/>
      <c r="K23" s="593"/>
      <c r="L23" s="593"/>
      <c r="M23" s="593"/>
      <c r="N23" s="593"/>
      <c r="O23" s="593"/>
      <c r="P23" s="593"/>
      <c r="Q23" s="594"/>
      <c r="R23" s="595">
        <v>251765</v>
      </c>
      <c r="S23" s="596"/>
      <c r="T23" s="596"/>
      <c r="U23" s="596"/>
      <c r="V23" s="596"/>
      <c r="W23" s="596"/>
      <c r="X23" s="596"/>
      <c r="Y23" s="597"/>
      <c r="Z23" s="598">
        <v>1</v>
      </c>
      <c r="AA23" s="598"/>
      <c r="AB23" s="598"/>
      <c r="AC23" s="598"/>
      <c r="AD23" s="599" t="s">
        <v>112</v>
      </c>
      <c r="AE23" s="599"/>
      <c r="AF23" s="599"/>
      <c r="AG23" s="599"/>
      <c r="AH23" s="599"/>
      <c r="AI23" s="599"/>
      <c r="AJ23" s="599"/>
      <c r="AK23" s="599"/>
      <c r="AL23" s="600" t="s">
        <v>112</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t="s">
        <v>112</v>
      </c>
      <c r="BH23" s="596"/>
      <c r="BI23" s="596"/>
      <c r="BJ23" s="596"/>
      <c r="BK23" s="596"/>
      <c r="BL23" s="596"/>
      <c r="BM23" s="596"/>
      <c r="BN23" s="597"/>
      <c r="BO23" s="598" t="s">
        <v>112</v>
      </c>
      <c r="BP23" s="598"/>
      <c r="BQ23" s="598"/>
      <c r="BR23" s="598"/>
      <c r="BS23" s="604" t="s">
        <v>112</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20" t="s">
        <v>270</v>
      </c>
      <c r="DM23" s="621"/>
      <c r="DN23" s="621"/>
      <c r="DO23" s="621"/>
      <c r="DP23" s="621"/>
      <c r="DQ23" s="621"/>
      <c r="DR23" s="621"/>
      <c r="DS23" s="621"/>
      <c r="DT23" s="621"/>
      <c r="DU23" s="621"/>
      <c r="DV23" s="622"/>
      <c r="DW23" s="577" t="s">
        <v>271</v>
      </c>
      <c r="DX23" s="578"/>
      <c r="DY23" s="578"/>
      <c r="DZ23" s="578"/>
      <c r="EA23" s="578"/>
      <c r="EB23" s="578"/>
      <c r="EC23" s="579"/>
    </row>
    <row r="24" spans="2:133" ht="11.25" customHeight="1">
      <c r="B24" s="592" t="s">
        <v>272</v>
      </c>
      <c r="C24" s="593"/>
      <c r="D24" s="593"/>
      <c r="E24" s="593"/>
      <c r="F24" s="593"/>
      <c r="G24" s="593"/>
      <c r="H24" s="593"/>
      <c r="I24" s="593"/>
      <c r="J24" s="593"/>
      <c r="K24" s="593"/>
      <c r="L24" s="593"/>
      <c r="M24" s="593"/>
      <c r="N24" s="593"/>
      <c r="O24" s="593"/>
      <c r="P24" s="593"/>
      <c r="Q24" s="594"/>
      <c r="R24" s="595">
        <v>70014</v>
      </c>
      <c r="S24" s="596"/>
      <c r="T24" s="596"/>
      <c r="U24" s="596"/>
      <c r="V24" s="596"/>
      <c r="W24" s="596"/>
      <c r="X24" s="596"/>
      <c r="Y24" s="597"/>
      <c r="Z24" s="598">
        <v>0.3</v>
      </c>
      <c r="AA24" s="598"/>
      <c r="AB24" s="598"/>
      <c r="AC24" s="598"/>
      <c r="AD24" s="599" t="s">
        <v>112</v>
      </c>
      <c r="AE24" s="599"/>
      <c r="AF24" s="599"/>
      <c r="AG24" s="599"/>
      <c r="AH24" s="599"/>
      <c r="AI24" s="599"/>
      <c r="AJ24" s="599"/>
      <c r="AK24" s="599"/>
      <c r="AL24" s="600" t="s">
        <v>112</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9604892</v>
      </c>
      <c r="CS24" s="585"/>
      <c r="CT24" s="585"/>
      <c r="CU24" s="585"/>
      <c r="CV24" s="585"/>
      <c r="CW24" s="585"/>
      <c r="CX24" s="585"/>
      <c r="CY24" s="586"/>
      <c r="CZ24" s="624">
        <v>39.4</v>
      </c>
      <c r="DA24" s="625"/>
      <c r="DB24" s="625"/>
      <c r="DC24" s="626"/>
      <c r="DD24" s="623">
        <v>5677342</v>
      </c>
      <c r="DE24" s="585"/>
      <c r="DF24" s="585"/>
      <c r="DG24" s="585"/>
      <c r="DH24" s="585"/>
      <c r="DI24" s="585"/>
      <c r="DJ24" s="585"/>
      <c r="DK24" s="586"/>
      <c r="DL24" s="623">
        <v>5532483</v>
      </c>
      <c r="DM24" s="585"/>
      <c r="DN24" s="585"/>
      <c r="DO24" s="585"/>
      <c r="DP24" s="585"/>
      <c r="DQ24" s="585"/>
      <c r="DR24" s="585"/>
      <c r="DS24" s="585"/>
      <c r="DT24" s="585"/>
      <c r="DU24" s="585"/>
      <c r="DV24" s="586"/>
      <c r="DW24" s="589">
        <v>49.3</v>
      </c>
      <c r="DX24" s="590"/>
      <c r="DY24" s="590"/>
      <c r="DZ24" s="590"/>
      <c r="EA24" s="590"/>
      <c r="EB24" s="590"/>
      <c r="EC24" s="591"/>
    </row>
    <row r="25" spans="2:133" ht="11.25" customHeight="1">
      <c r="B25" s="592" t="s">
        <v>275</v>
      </c>
      <c r="C25" s="593"/>
      <c r="D25" s="593"/>
      <c r="E25" s="593"/>
      <c r="F25" s="593"/>
      <c r="G25" s="593"/>
      <c r="H25" s="593"/>
      <c r="I25" s="593"/>
      <c r="J25" s="593"/>
      <c r="K25" s="593"/>
      <c r="L25" s="593"/>
      <c r="M25" s="593"/>
      <c r="N25" s="593"/>
      <c r="O25" s="593"/>
      <c r="P25" s="593"/>
      <c r="Q25" s="594"/>
      <c r="R25" s="595">
        <v>3228978</v>
      </c>
      <c r="S25" s="596"/>
      <c r="T25" s="596"/>
      <c r="U25" s="596"/>
      <c r="V25" s="596"/>
      <c r="W25" s="596"/>
      <c r="X25" s="596"/>
      <c r="Y25" s="597"/>
      <c r="Z25" s="598">
        <v>12.7</v>
      </c>
      <c r="AA25" s="598"/>
      <c r="AB25" s="598"/>
      <c r="AC25" s="598"/>
      <c r="AD25" s="599" t="s">
        <v>112</v>
      </c>
      <c r="AE25" s="599"/>
      <c r="AF25" s="599"/>
      <c r="AG25" s="599"/>
      <c r="AH25" s="599"/>
      <c r="AI25" s="599"/>
      <c r="AJ25" s="599"/>
      <c r="AK25" s="599"/>
      <c r="AL25" s="600" t="s">
        <v>112</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2378854</v>
      </c>
      <c r="CS25" s="615"/>
      <c r="CT25" s="615"/>
      <c r="CU25" s="615"/>
      <c r="CV25" s="615"/>
      <c r="CW25" s="615"/>
      <c r="CX25" s="615"/>
      <c r="CY25" s="616"/>
      <c r="CZ25" s="629">
        <v>9.8000000000000007</v>
      </c>
      <c r="DA25" s="630"/>
      <c r="DB25" s="630"/>
      <c r="DC25" s="631"/>
      <c r="DD25" s="604">
        <v>2191492</v>
      </c>
      <c r="DE25" s="615"/>
      <c r="DF25" s="615"/>
      <c r="DG25" s="615"/>
      <c r="DH25" s="615"/>
      <c r="DI25" s="615"/>
      <c r="DJ25" s="615"/>
      <c r="DK25" s="616"/>
      <c r="DL25" s="604">
        <v>2137709</v>
      </c>
      <c r="DM25" s="615"/>
      <c r="DN25" s="615"/>
      <c r="DO25" s="615"/>
      <c r="DP25" s="615"/>
      <c r="DQ25" s="615"/>
      <c r="DR25" s="615"/>
      <c r="DS25" s="615"/>
      <c r="DT25" s="615"/>
      <c r="DU25" s="615"/>
      <c r="DV25" s="616"/>
      <c r="DW25" s="600">
        <v>19</v>
      </c>
      <c r="DX25" s="627"/>
      <c r="DY25" s="627"/>
      <c r="DZ25" s="627"/>
      <c r="EA25" s="627"/>
      <c r="EB25" s="627"/>
      <c r="EC25" s="628"/>
    </row>
    <row r="26" spans="2:133" ht="11.25" customHeight="1">
      <c r="B26" s="632" t="s">
        <v>278</v>
      </c>
      <c r="C26" s="633"/>
      <c r="D26" s="633"/>
      <c r="E26" s="633"/>
      <c r="F26" s="633"/>
      <c r="G26" s="633"/>
      <c r="H26" s="633"/>
      <c r="I26" s="633"/>
      <c r="J26" s="633"/>
      <c r="K26" s="633"/>
      <c r="L26" s="633"/>
      <c r="M26" s="633"/>
      <c r="N26" s="633"/>
      <c r="O26" s="633"/>
      <c r="P26" s="633"/>
      <c r="Q26" s="634"/>
      <c r="R26" s="595">
        <v>14100</v>
      </c>
      <c r="S26" s="596"/>
      <c r="T26" s="596"/>
      <c r="U26" s="596"/>
      <c r="V26" s="596"/>
      <c r="W26" s="596"/>
      <c r="X26" s="596"/>
      <c r="Y26" s="597"/>
      <c r="Z26" s="598">
        <v>0.1</v>
      </c>
      <c r="AA26" s="598"/>
      <c r="AB26" s="598"/>
      <c r="AC26" s="598"/>
      <c r="AD26" s="599">
        <v>14100</v>
      </c>
      <c r="AE26" s="599"/>
      <c r="AF26" s="599"/>
      <c r="AG26" s="599"/>
      <c r="AH26" s="599"/>
      <c r="AI26" s="599"/>
      <c r="AJ26" s="599"/>
      <c r="AK26" s="599"/>
      <c r="AL26" s="600">
        <v>0.1</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1454097</v>
      </c>
      <c r="CS26" s="596"/>
      <c r="CT26" s="596"/>
      <c r="CU26" s="596"/>
      <c r="CV26" s="596"/>
      <c r="CW26" s="596"/>
      <c r="CX26" s="596"/>
      <c r="CY26" s="597"/>
      <c r="CZ26" s="629">
        <v>6</v>
      </c>
      <c r="DA26" s="630"/>
      <c r="DB26" s="630"/>
      <c r="DC26" s="631"/>
      <c r="DD26" s="604">
        <v>1321009</v>
      </c>
      <c r="DE26" s="596"/>
      <c r="DF26" s="596"/>
      <c r="DG26" s="596"/>
      <c r="DH26" s="596"/>
      <c r="DI26" s="596"/>
      <c r="DJ26" s="596"/>
      <c r="DK26" s="597"/>
      <c r="DL26" s="604" t="s">
        <v>211</v>
      </c>
      <c r="DM26" s="596"/>
      <c r="DN26" s="596"/>
      <c r="DO26" s="596"/>
      <c r="DP26" s="596"/>
      <c r="DQ26" s="596"/>
      <c r="DR26" s="596"/>
      <c r="DS26" s="596"/>
      <c r="DT26" s="596"/>
      <c r="DU26" s="596"/>
      <c r="DV26" s="597"/>
      <c r="DW26" s="600" t="s">
        <v>211</v>
      </c>
      <c r="DX26" s="627"/>
      <c r="DY26" s="627"/>
      <c r="DZ26" s="627"/>
      <c r="EA26" s="627"/>
      <c r="EB26" s="627"/>
      <c r="EC26" s="628"/>
    </row>
    <row r="27" spans="2:133" ht="11.25" customHeight="1">
      <c r="B27" s="592" t="s">
        <v>281</v>
      </c>
      <c r="C27" s="593"/>
      <c r="D27" s="593"/>
      <c r="E27" s="593"/>
      <c r="F27" s="593"/>
      <c r="G27" s="593"/>
      <c r="H27" s="593"/>
      <c r="I27" s="593"/>
      <c r="J27" s="593"/>
      <c r="K27" s="593"/>
      <c r="L27" s="593"/>
      <c r="M27" s="593"/>
      <c r="N27" s="593"/>
      <c r="O27" s="593"/>
      <c r="P27" s="593"/>
      <c r="Q27" s="594"/>
      <c r="R27" s="595">
        <v>3721879</v>
      </c>
      <c r="S27" s="596"/>
      <c r="T27" s="596"/>
      <c r="U27" s="596"/>
      <c r="V27" s="596"/>
      <c r="W27" s="596"/>
      <c r="X27" s="596"/>
      <c r="Y27" s="597"/>
      <c r="Z27" s="598">
        <v>14.6</v>
      </c>
      <c r="AA27" s="598"/>
      <c r="AB27" s="598"/>
      <c r="AC27" s="598"/>
      <c r="AD27" s="599" t="s">
        <v>112</v>
      </c>
      <c r="AE27" s="599"/>
      <c r="AF27" s="599"/>
      <c r="AG27" s="599"/>
      <c r="AH27" s="599"/>
      <c r="AI27" s="599"/>
      <c r="AJ27" s="599"/>
      <c r="AK27" s="599"/>
      <c r="AL27" s="600" t="s">
        <v>112</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3316014</v>
      </c>
      <c r="BH27" s="596"/>
      <c r="BI27" s="596"/>
      <c r="BJ27" s="596"/>
      <c r="BK27" s="596"/>
      <c r="BL27" s="596"/>
      <c r="BM27" s="596"/>
      <c r="BN27" s="597"/>
      <c r="BO27" s="598">
        <v>100</v>
      </c>
      <c r="BP27" s="598"/>
      <c r="BQ27" s="598"/>
      <c r="BR27" s="598"/>
      <c r="BS27" s="604" t="s">
        <v>112</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5084244</v>
      </c>
      <c r="CS27" s="615"/>
      <c r="CT27" s="615"/>
      <c r="CU27" s="615"/>
      <c r="CV27" s="615"/>
      <c r="CW27" s="615"/>
      <c r="CX27" s="615"/>
      <c r="CY27" s="616"/>
      <c r="CZ27" s="629">
        <v>20.9</v>
      </c>
      <c r="DA27" s="630"/>
      <c r="DB27" s="630"/>
      <c r="DC27" s="631"/>
      <c r="DD27" s="604">
        <v>1358664</v>
      </c>
      <c r="DE27" s="615"/>
      <c r="DF27" s="615"/>
      <c r="DG27" s="615"/>
      <c r="DH27" s="615"/>
      <c r="DI27" s="615"/>
      <c r="DJ27" s="615"/>
      <c r="DK27" s="616"/>
      <c r="DL27" s="604">
        <v>1350654</v>
      </c>
      <c r="DM27" s="615"/>
      <c r="DN27" s="615"/>
      <c r="DO27" s="615"/>
      <c r="DP27" s="615"/>
      <c r="DQ27" s="615"/>
      <c r="DR27" s="615"/>
      <c r="DS27" s="615"/>
      <c r="DT27" s="615"/>
      <c r="DU27" s="615"/>
      <c r="DV27" s="616"/>
      <c r="DW27" s="600">
        <v>12</v>
      </c>
      <c r="DX27" s="627"/>
      <c r="DY27" s="627"/>
      <c r="DZ27" s="627"/>
      <c r="EA27" s="627"/>
      <c r="EB27" s="627"/>
      <c r="EC27" s="628"/>
    </row>
    <row r="28" spans="2:133" ht="11.25" customHeight="1">
      <c r="B28" s="592" t="s">
        <v>284</v>
      </c>
      <c r="C28" s="593"/>
      <c r="D28" s="593"/>
      <c r="E28" s="593"/>
      <c r="F28" s="593"/>
      <c r="G28" s="593"/>
      <c r="H28" s="593"/>
      <c r="I28" s="593"/>
      <c r="J28" s="593"/>
      <c r="K28" s="593"/>
      <c r="L28" s="593"/>
      <c r="M28" s="593"/>
      <c r="N28" s="593"/>
      <c r="O28" s="593"/>
      <c r="P28" s="593"/>
      <c r="Q28" s="594"/>
      <c r="R28" s="595">
        <v>111086</v>
      </c>
      <c r="S28" s="596"/>
      <c r="T28" s="596"/>
      <c r="U28" s="596"/>
      <c r="V28" s="596"/>
      <c r="W28" s="596"/>
      <c r="X28" s="596"/>
      <c r="Y28" s="597"/>
      <c r="Z28" s="598">
        <v>0.4</v>
      </c>
      <c r="AA28" s="598"/>
      <c r="AB28" s="598"/>
      <c r="AC28" s="598"/>
      <c r="AD28" s="599" t="s">
        <v>112</v>
      </c>
      <c r="AE28" s="599"/>
      <c r="AF28" s="599"/>
      <c r="AG28" s="599"/>
      <c r="AH28" s="599"/>
      <c r="AI28" s="599"/>
      <c r="AJ28" s="599"/>
      <c r="AK28" s="599"/>
      <c r="AL28" s="600" t="s">
        <v>112</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2141794</v>
      </c>
      <c r="CS28" s="596"/>
      <c r="CT28" s="596"/>
      <c r="CU28" s="596"/>
      <c r="CV28" s="596"/>
      <c r="CW28" s="596"/>
      <c r="CX28" s="596"/>
      <c r="CY28" s="597"/>
      <c r="CZ28" s="629">
        <v>8.8000000000000007</v>
      </c>
      <c r="DA28" s="630"/>
      <c r="DB28" s="630"/>
      <c r="DC28" s="631"/>
      <c r="DD28" s="604">
        <v>2127186</v>
      </c>
      <c r="DE28" s="596"/>
      <c r="DF28" s="596"/>
      <c r="DG28" s="596"/>
      <c r="DH28" s="596"/>
      <c r="DI28" s="596"/>
      <c r="DJ28" s="596"/>
      <c r="DK28" s="597"/>
      <c r="DL28" s="604">
        <v>2044120</v>
      </c>
      <c r="DM28" s="596"/>
      <c r="DN28" s="596"/>
      <c r="DO28" s="596"/>
      <c r="DP28" s="596"/>
      <c r="DQ28" s="596"/>
      <c r="DR28" s="596"/>
      <c r="DS28" s="596"/>
      <c r="DT28" s="596"/>
      <c r="DU28" s="596"/>
      <c r="DV28" s="597"/>
      <c r="DW28" s="600">
        <v>18.2</v>
      </c>
      <c r="DX28" s="627"/>
      <c r="DY28" s="627"/>
      <c r="DZ28" s="627"/>
      <c r="EA28" s="627"/>
      <c r="EB28" s="627"/>
      <c r="EC28" s="628"/>
    </row>
    <row r="29" spans="2:133" ht="11.25" customHeight="1">
      <c r="B29" s="592" t="s">
        <v>286</v>
      </c>
      <c r="C29" s="593"/>
      <c r="D29" s="593"/>
      <c r="E29" s="593"/>
      <c r="F29" s="593"/>
      <c r="G29" s="593"/>
      <c r="H29" s="593"/>
      <c r="I29" s="593"/>
      <c r="J29" s="593"/>
      <c r="K29" s="593"/>
      <c r="L29" s="593"/>
      <c r="M29" s="593"/>
      <c r="N29" s="593"/>
      <c r="O29" s="593"/>
      <c r="P29" s="593"/>
      <c r="Q29" s="594"/>
      <c r="R29" s="595">
        <v>70063</v>
      </c>
      <c r="S29" s="596"/>
      <c r="T29" s="596"/>
      <c r="U29" s="596"/>
      <c r="V29" s="596"/>
      <c r="W29" s="596"/>
      <c r="X29" s="596"/>
      <c r="Y29" s="597"/>
      <c r="Z29" s="598">
        <v>0.3</v>
      </c>
      <c r="AA29" s="598"/>
      <c r="AB29" s="598"/>
      <c r="AC29" s="598"/>
      <c r="AD29" s="599" t="s">
        <v>112</v>
      </c>
      <c r="AE29" s="599"/>
      <c r="AF29" s="599"/>
      <c r="AG29" s="599"/>
      <c r="AH29" s="599"/>
      <c r="AI29" s="599"/>
      <c r="AJ29" s="599"/>
      <c r="AK29" s="599"/>
      <c r="AL29" s="600" t="s">
        <v>112</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58</v>
      </c>
      <c r="CG29" s="610"/>
      <c r="CH29" s="610"/>
      <c r="CI29" s="610"/>
      <c r="CJ29" s="610"/>
      <c r="CK29" s="610"/>
      <c r="CL29" s="610"/>
      <c r="CM29" s="610"/>
      <c r="CN29" s="610"/>
      <c r="CO29" s="610"/>
      <c r="CP29" s="610"/>
      <c r="CQ29" s="611"/>
      <c r="CR29" s="595">
        <v>2141792</v>
      </c>
      <c r="CS29" s="615"/>
      <c r="CT29" s="615"/>
      <c r="CU29" s="615"/>
      <c r="CV29" s="615"/>
      <c r="CW29" s="615"/>
      <c r="CX29" s="615"/>
      <c r="CY29" s="616"/>
      <c r="CZ29" s="629">
        <v>8.8000000000000007</v>
      </c>
      <c r="DA29" s="630"/>
      <c r="DB29" s="630"/>
      <c r="DC29" s="631"/>
      <c r="DD29" s="604">
        <v>2127184</v>
      </c>
      <c r="DE29" s="615"/>
      <c r="DF29" s="615"/>
      <c r="DG29" s="615"/>
      <c r="DH29" s="615"/>
      <c r="DI29" s="615"/>
      <c r="DJ29" s="615"/>
      <c r="DK29" s="616"/>
      <c r="DL29" s="604">
        <v>2044118</v>
      </c>
      <c r="DM29" s="615"/>
      <c r="DN29" s="615"/>
      <c r="DO29" s="615"/>
      <c r="DP29" s="615"/>
      <c r="DQ29" s="615"/>
      <c r="DR29" s="615"/>
      <c r="DS29" s="615"/>
      <c r="DT29" s="615"/>
      <c r="DU29" s="615"/>
      <c r="DV29" s="616"/>
      <c r="DW29" s="600">
        <v>18.2</v>
      </c>
      <c r="DX29" s="627"/>
      <c r="DY29" s="627"/>
      <c r="DZ29" s="627"/>
      <c r="EA29" s="627"/>
      <c r="EB29" s="627"/>
      <c r="EC29" s="628"/>
    </row>
    <row r="30" spans="2:133" ht="11.25" customHeight="1">
      <c r="B30" s="592" t="s">
        <v>290</v>
      </c>
      <c r="C30" s="593"/>
      <c r="D30" s="593"/>
      <c r="E30" s="593"/>
      <c r="F30" s="593"/>
      <c r="G30" s="593"/>
      <c r="H30" s="593"/>
      <c r="I30" s="593"/>
      <c r="J30" s="593"/>
      <c r="K30" s="593"/>
      <c r="L30" s="593"/>
      <c r="M30" s="593"/>
      <c r="N30" s="593"/>
      <c r="O30" s="593"/>
      <c r="P30" s="593"/>
      <c r="Q30" s="594"/>
      <c r="R30" s="595">
        <v>1415341</v>
      </c>
      <c r="S30" s="596"/>
      <c r="T30" s="596"/>
      <c r="U30" s="596"/>
      <c r="V30" s="596"/>
      <c r="W30" s="596"/>
      <c r="X30" s="596"/>
      <c r="Y30" s="597"/>
      <c r="Z30" s="598">
        <v>5.5</v>
      </c>
      <c r="AA30" s="598"/>
      <c r="AB30" s="598"/>
      <c r="AC30" s="598"/>
      <c r="AD30" s="599" t="s">
        <v>112</v>
      </c>
      <c r="AE30" s="599"/>
      <c r="AF30" s="599"/>
      <c r="AG30" s="599"/>
      <c r="AH30" s="599"/>
      <c r="AI30" s="599"/>
      <c r="AJ30" s="599"/>
      <c r="AK30" s="599"/>
      <c r="AL30" s="600" t="s">
        <v>112</v>
      </c>
      <c r="AM30" s="601"/>
      <c r="AN30" s="601"/>
      <c r="AO30" s="602"/>
      <c r="AP30" s="641" t="s">
        <v>291</v>
      </c>
      <c r="AQ30" s="642"/>
      <c r="AR30" s="642"/>
      <c r="AS30" s="642"/>
      <c r="AT30" s="647" t="s">
        <v>292</v>
      </c>
      <c r="AU30" s="184"/>
      <c r="AV30" s="184"/>
      <c r="AW30" s="184"/>
      <c r="AX30" s="581" t="s">
        <v>171</v>
      </c>
      <c r="AY30" s="582"/>
      <c r="AZ30" s="582"/>
      <c r="BA30" s="582"/>
      <c r="BB30" s="582"/>
      <c r="BC30" s="582"/>
      <c r="BD30" s="582"/>
      <c r="BE30" s="582"/>
      <c r="BF30" s="583"/>
      <c r="BG30" s="653">
        <v>98.4</v>
      </c>
      <c r="BH30" s="654"/>
      <c r="BI30" s="654"/>
      <c r="BJ30" s="654"/>
      <c r="BK30" s="654"/>
      <c r="BL30" s="654"/>
      <c r="BM30" s="590">
        <v>95.9</v>
      </c>
      <c r="BN30" s="654"/>
      <c r="BO30" s="654"/>
      <c r="BP30" s="654"/>
      <c r="BQ30" s="655"/>
      <c r="BR30" s="653">
        <v>98.3</v>
      </c>
      <c r="BS30" s="654"/>
      <c r="BT30" s="654"/>
      <c r="BU30" s="654"/>
      <c r="BV30" s="654"/>
      <c r="BW30" s="654"/>
      <c r="BX30" s="590">
        <v>95.1</v>
      </c>
      <c r="BY30" s="654"/>
      <c r="BZ30" s="654"/>
      <c r="CA30" s="654"/>
      <c r="CB30" s="655"/>
      <c r="CD30" s="658"/>
      <c r="CE30" s="659"/>
      <c r="CF30" s="609" t="s">
        <v>293</v>
      </c>
      <c r="CG30" s="610"/>
      <c r="CH30" s="610"/>
      <c r="CI30" s="610"/>
      <c r="CJ30" s="610"/>
      <c r="CK30" s="610"/>
      <c r="CL30" s="610"/>
      <c r="CM30" s="610"/>
      <c r="CN30" s="610"/>
      <c r="CO30" s="610"/>
      <c r="CP30" s="610"/>
      <c r="CQ30" s="611"/>
      <c r="CR30" s="595">
        <v>1923481</v>
      </c>
      <c r="CS30" s="596"/>
      <c r="CT30" s="596"/>
      <c r="CU30" s="596"/>
      <c r="CV30" s="596"/>
      <c r="CW30" s="596"/>
      <c r="CX30" s="596"/>
      <c r="CY30" s="597"/>
      <c r="CZ30" s="629">
        <v>7.9</v>
      </c>
      <c r="DA30" s="630"/>
      <c r="DB30" s="630"/>
      <c r="DC30" s="631"/>
      <c r="DD30" s="604">
        <v>1909781</v>
      </c>
      <c r="DE30" s="596"/>
      <c r="DF30" s="596"/>
      <c r="DG30" s="596"/>
      <c r="DH30" s="596"/>
      <c r="DI30" s="596"/>
      <c r="DJ30" s="596"/>
      <c r="DK30" s="597"/>
      <c r="DL30" s="604">
        <v>1826715</v>
      </c>
      <c r="DM30" s="596"/>
      <c r="DN30" s="596"/>
      <c r="DO30" s="596"/>
      <c r="DP30" s="596"/>
      <c r="DQ30" s="596"/>
      <c r="DR30" s="596"/>
      <c r="DS30" s="596"/>
      <c r="DT30" s="596"/>
      <c r="DU30" s="596"/>
      <c r="DV30" s="597"/>
      <c r="DW30" s="600">
        <v>16.3</v>
      </c>
      <c r="DX30" s="627"/>
      <c r="DY30" s="627"/>
      <c r="DZ30" s="627"/>
      <c r="EA30" s="627"/>
      <c r="EB30" s="627"/>
      <c r="EC30" s="628"/>
    </row>
    <row r="31" spans="2:133" ht="11.25" customHeight="1">
      <c r="B31" s="592" t="s">
        <v>294</v>
      </c>
      <c r="C31" s="593"/>
      <c r="D31" s="593"/>
      <c r="E31" s="593"/>
      <c r="F31" s="593"/>
      <c r="G31" s="593"/>
      <c r="H31" s="593"/>
      <c r="I31" s="593"/>
      <c r="J31" s="593"/>
      <c r="K31" s="593"/>
      <c r="L31" s="593"/>
      <c r="M31" s="593"/>
      <c r="N31" s="593"/>
      <c r="O31" s="593"/>
      <c r="P31" s="593"/>
      <c r="Q31" s="594"/>
      <c r="R31" s="595">
        <v>1236168</v>
      </c>
      <c r="S31" s="596"/>
      <c r="T31" s="596"/>
      <c r="U31" s="596"/>
      <c r="V31" s="596"/>
      <c r="W31" s="596"/>
      <c r="X31" s="596"/>
      <c r="Y31" s="597"/>
      <c r="Z31" s="598">
        <v>4.8</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98.8</v>
      </c>
      <c r="BH31" s="615"/>
      <c r="BI31" s="615"/>
      <c r="BJ31" s="615"/>
      <c r="BK31" s="615"/>
      <c r="BL31" s="615"/>
      <c r="BM31" s="601">
        <v>97</v>
      </c>
      <c r="BN31" s="651"/>
      <c r="BO31" s="651"/>
      <c r="BP31" s="651"/>
      <c r="BQ31" s="652"/>
      <c r="BR31" s="650">
        <v>98.7</v>
      </c>
      <c r="BS31" s="615"/>
      <c r="BT31" s="615"/>
      <c r="BU31" s="615"/>
      <c r="BV31" s="615"/>
      <c r="BW31" s="615"/>
      <c r="BX31" s="601">
        <v>96.4</v>
      </c>
      <c r="BY31" s="651"/>
      <c r="BZ31" s="651"/>
      <c r="CA31" s="651"/>
      <c r="CB31" s="652"/>
      <c r="CD31" s="658"/>
      <c r="CE31" s="659"/>
      <c r="CF31" s="609" t="s">
        <v>297</v>
      </c>
      <c r="CG31" s="610"/>
      <c r="CH31" s="610"/>
      <c r="CI31" s="610"/>
      <c r="CJ31" s="610"/>
      <c r="CK31" s="610"/>
      <c r="CL31" s="610"/>
      <c r="CM31" s="610"/>
      <c r="CN31" s="610"/>
      <c r="CO31" s="610"/>
      <c r="CP31" s="610"/>
      <c r="CQ31" s="611"/>
      <c r="CR31" s="595">
        <v>218311</v>
      </c>
      <c r="CS31" s="615"/>
      <c r="CT31" s="615"/>
      <c r="CU31" s="615"/>
      <c r="CV31" s="615"/>
      <c r="CW31" s="615"/>
      <c r="CX31" s="615"/>
      <c r="CY31" s="616"/>
      <c r="CZ31" s="629">
        <v>0.9</v>
      </c>
      <c r="DA31" s="630"/>
      <c r="DB31" s="630"/>
      <c r="DC31" s="631"/>
      <c r="DD31" s="604">
        <v>217403</v>
      </c>
      <c r="DE31" s="615"/>
      <c r="DF31" s="615"/>
      <c r="DG31" s="615"/>
      <c r="DH31" s="615"/>
      <c r="DI31" s="615"/>
      <c r="DJ31" s="615"/>
      <c r="DK31" s="616"/>
      <c r="DL31" s="604">
        <v>217403</v>
      </c>
      <c r="DM31" s="615"/>
      <c r="DN31" s="615"/>
      <c r="DO31" s="615"/>
      <c r="DP31" s="615"/>
      <c r="DQ31" s="615"/>
      <c r="DR31" s="615"/>
      <c r="DS31" s="615"/>
      <c r="DT31" s="615"/>
      <c r="DU31" s="615"/>
      <c r="DV31" s="616"/>
      <c r="DW31" s="600">
        <v>1.9</v>
      </c>
      <c r="DX31" s="627"/>
      <c r="DY31" s="627"/>
      <c r="DZ31" s="627"/>
      <c r="EA31" s="627"/>
      <c r="EB31" s="627"/>
      <c r="EC31" s="628"/>
    </row>
    <row r="32" spans="2:133" ht="11.25" customHeight="1">
      <c r="B32" s="592" t="s">
        <v>298</v>
      </c>
      <c r="C32" s="593"/>
      <c r="D32" s="593"/>
      <c r="E32" s="593"/>
      <c r="F32" s="593"/>
      <c r="G32" s="593"/>
      <c r="H32" s="593"/>
      <c r="I32" s="593"/>
      <c r="J32" s="593"/>
      <c r="K32" s="593"/>
      <c r="L32" s="593"/>
      <c r="M32" s="593"/>
      <c r="N32" s="593"/>
      <c r="O32" s="593"/>
      <c r="P32" s="593"/>
      <c r="Q32" s="594"/>
      <c r="R32" s="595">
        <v>491069</v>
      </c>
      <c r="S32" s="596"/>
      <c r="T32" s="596"/>
      <c r="U32" s="596"/>
      <c r="V32" s="596"/>
      <c r="W32" s="596"/>
      <c r="X32" s="596"/>
      <c r="Y32" s="597"/>
      <c r="Z32" s="598">
        <v>1.9</v>
      </c>
      <c r="AA32" s="598"/>
      <c r="AB32" s="598"/>
      <c r="AC32" s="598"/>
      <c r="AD32" s="599">
        <v>29326</v>
      </c>
      <c r="AE32" s="599"/>
      <c r="AF32" s="599"/>
      <c r="AG32" s="599"/>
      <c r="AH32" s="599"/>
      <c r="AI32" s="599"/>
      <c r="AJ32" s="599"/>
      <c r="AK32" s="599"/>
      <c r="AL32" s="600">
        <v>0.3</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97.9</v>
      </c>
      <c r="BH32" s="663"/>
      <c r="BI32" s="663"/>
      <c r="BJ32" s="663"/>
      <c r="BK32" s="663"/>
      <c r="BL32" s="663"/>
      <c r="BM32" s="664">
        <v>94.5</v>
      </c>
      <c r="BN32" s="663"/>
      <c r="BO32" s="663"/>
      <c r="BP32" s="663"/>
      <c r="BQ32" s="665"/>
      <c r="BR32" s="662">
        <v>97.7</v>
      </c>
      <c r="BS32" s="663"/>
      <c r="BT32" s="663"/>
      <c r="BU32" s="663"/>
      <c r="BV32" s="663"/>
      <c r="BW32" s="663"/>
      <c r="BX32" s="664">
        <v>93.4</v>
      </c>
      <c r="BY32" s="663"/>
      <c r="BZ32" s="663"/>
      <c r="CA32" s="663"/>
      <c r="CB32" s="665"/>
      <c r="CD32" s="660"/>
      <c r="CE32" s="661"/>
      <c r="CF32" s="609" t="s">
        <v>300</v>
      </c>
      <c r="CG32" s="610"/>
      <c r="CH32" s="610"/>
      <c r="CI32" s="610"/>
      <c r="CJ32" s="610"/>
      <c r="CK32" s="610"/>
      <c r="CL32" s="610"/>
      <c r="CM32" s="610"/>
      <c r="CN32" s="610"/>
      <c r="CO32" s="610"/>
      <c r="CP32" s="610"/>
      <c r="CQ32" s="611"/>
      <c r="CR32" s="595">
        <v>2</v>
      </c>
      <c r="CS32" s="596"/>
      <c r="CT32" s="596"/>
      <c r="CU32" s="596"/>
      <c r="CV32" s="596"/>
      <c r="CW32" s="596"/>
      <c r="CX32" s="596"/>
      <c r="CY32" s="597"/>
      <c r="CZ32" s="629">
        <v>0</v>
      </c>
      <c r="DA32" s="630"/>
      <c r="DB32" s="630"/>
      <c r="DC32" s="631"/>
      <c r="DD32" s="604">
        <v>2</v>
      </c>
      <c r="DE32" s="596"/>
      <c r="DF32" s="596"/>
      <c r="DG32" s="596"/>
      <c r="DH32" s="596"/>
      <c r="DI32" s="596"/>
      <c r="DJ32" s="596"/>
      <c r="DK32" s="597"/>
      <c r="DL32" s="604">
        <v>2</v>
      </c>
      <c r="DM32" s="596"/>
      <c r="DN32" s="596"/>
      <c r="DO32" s="596"/>
      <c r="DP32" s="596"/>
      <c r="DQ32" s="596"/>
      <c r="DR32" s="596"/>
      <c r="DS32" s="596"/>
      <c r="DT32" s="596"/>
      <c r="DU32" s="596"/>
      <c r="DV32" s="597"/>
      <c r="DW32" s="600">
        <v>0</v>
      </c>
      <c r="DX32" s="627"/>
      <c r="DY32" s="627"/>
      <c r="DZ32" s="627"/>
      <c r="EA32" s="627"/>
      <c r="EB32" s="627"/>
      <c r="EC32" s="628"/>
    </row>
    <row r="33" spans="2:133" ht="11.25" customHeight="1">
      <c r="B33" s="592" t="s">
        <v>301</v>
      </c>
      <c r="C33" s="593"/>
      <c r="D33" s="593"/>
      <c r="E33" s="593"/>
      <c r="F33" s="593"/>
      <c r="G33" s="593"/>
      <c r="H33" s="593"/>
      <c r="I33" s="593"/>
      <c r="J33" s="593"/>
      <c r="K33" s="593"/>
      <c r="L33" s="593"/>
      <c r="M33" s="593"/>
      <c r="N33" s="593"/>
      <c r="O33" s="593"/>
      <c r="P33" s="593"/>
      <c r="Q33" s="594"/>
      <c r="R33" s="595">
        <v>2998600</v>
      </c>
      <c r="S33" s="596"/>
      <c r="T33" s="596"/>
      <c r="U33" s="596"/>
      <c r="V33" s="596"/>
      <c r="W33" s="596"/>
      <c r="X33" s="596"/>
      <c r="Y33" s="597"/>
      <c r="Z33" s="598">
        <v>11.8</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9593014</v>
      </c>
      <c r="CS33" s="615"/>
      <c r="CT33" s="615"/>
      <c r="CU33" s="615"/>
      <c r="CV33" s="615"/>
      <c r="CW33" s="615"/>
      <c r="CX33" s="615"/>
      <c r="CY33" s="616"/>
      <c r="CZ33" s="629">
        <v>39.299999999999997</v>
      </c>
      <c r="DA33" s="630"/>
      <c r="DB33" s="630"/>
      <c r="DC33" s="631"/>
      <c r="DD33" s="604">
        <v>7039455</v>
      </c>
      <c r="DE33" s="615"/>
      <c r="DF33" s="615"/>
      <c r="DG33" s="615"/>
      <c r="DH33" s="615"/>
      <c r="DI33" s="615"/>
      <c r="DJ33" s="615"/>
      <c r="DK33" s="616"/>
      <c r="DL33" s="604">
        <v>3816791</v>
      </c>
      <c r="DM33" s="615"/>
      <c r="DN33" s="615"/>
      <c r="DO33" s="615"/>
      <c r="DP33" s="615"/>
      <c r="DQ33" s="615"/>
      <c r="DR33" s="615"/>
      <c r="DS33" s="615"/>
      <c r="DT33" s="615"/>
      <c r="DU33" s="615"/>
      <c r="DV33" s="616"/>
      <c r="DW33" s="600">
        <v>34</v>
      </c>
      <c r="DX33" s="627"/>
      <c r="DY33" s="627"/>
      <c r="DZ33" s="627"/>
      <c r="EA33" s="627"/>
      <c r="EB33" s="627"/>
      <c r="EC33" s="628"/>
    </row>
    <row r="34" spans="2:133" ht="11.25" customHeight="1">
      <c r="B34" s="592" t="s">
        <v>303</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3196972</v>
      </c>
      <c r="CS34" s="596"/>
      <c r="CT34" s="596"/>
      <c r="CU34" s="596"/>
      <c r="CV34" s="596"/>
      <c r="CW34" s="596"/>
      <c r="CX34" s="596"/>
      <c r="CY34" s="597"/>
      <c r="CZ34" s="629">
        <v>13.1</v>
      </c>
      <c r="DA34" s="630"/>
      <c r="DB34" s="630"/>
      <c r="DC34" s="631"/>
      <c r="DD34" s="604">
        <v>1749587</v>
      </c>
      <c r="DE34" s="596"/>
      <c r="DF34" s="596"/>
      <c r="DG34" s="596"/>
      <c r="DH34" s="596"/>
      <c r="DI34" s="596"/>
      <c r="DJ34" s="596"/>
      <c r="DK34" s="597"/>
      <c r="DL34" s="604">
        <v>1142279</v>
      </c>
      <c r="DM34" s="596"/>
      <c r="DN34" s="596"/>
      <c r="DO34" s="596"/>
      <c r="DP34" s="596"/>
      <c r="DQ34" s="596"/>
      <c r="DR34" s="596"/>
      <c r="DS34" s="596"/>
      <c r="DT34" s="596"/>
      <c r="DU34" s="596"/>
      <c r="DV34" s="597"/>
      <c r="DW34" s="600">
        <v>10.199999999999999</v>
      </c>
      <c r="DX34" s="627"/>
      <c r="DY34" s="627"/>
      <c r="DZ34" s="627"/>
      <c r="EA34" s="627"/>
      <c r="EB34" s="627"/>
      <c r="EC34" s="628"/>
    </row>
    <row r="35" spans="2:133" ht="11.25" customHeight="1">
      <c r="B35" s="592" t="s">
        <v>307</v>
      </c>
      <c r="C35" s="593"/>
      <c r="D35" s="593"/>
      <c r="E35" s="593"/>
      <c r="F35" s="593"/>
      <c r="G35" s="593"/>
      <c r="H35" s="593"/>
      <c r="I35" s="593"/>
      <c r="J35" s="593"/>
      <c r="K35" s="593"/>
      <c r="L35" s="593"/>
      <c r="M35" s="593"/>
      <c r="N35" s="593"/>
      <c r="O35" s="593"/>
      <c r="P35" s="593"/>
      <c r="Q35" s="594"/>
      <c r="R35" s="595">
        <v>400000</v>
      </c>
      <c r="S35" s="596"/>
      <c r="T35" s="596"/>
      <c r="U35" s="596"/>
      <c r="V35" s="596"/>
      <c r="W35" s="596"/>
      <c r="X35" s="596"/>
      <c r="Y35" s="597"/>
      <c r="Z35" s="598">
        <v>1.6</v>
      </c>
      <c r="AA35" s="598"/>
      <c r="AB35" s="598"/>
      <c r="AC35" s="598"/>
      <c r="AD35" s="599" t="s">
        <v>112</v>
      </c>
      <c r="AE35" s="599"/>
      <c r="AF35" s="599"/>
      <c r="AG35" s="599"/>
      <c r="AH35" s="599"/>
      <c r="AI35" s="599"/>
      <c r="AJ35" s="599"/>
      <c r="AK35" s="599"/>
      <c r="AL35" s="600" t="s">
        <v>112</v>
      </c>
      <c r="AM35" s="601"/>
      <c r="AN35" s="601"/>
      <c r="AO35" s="602"/>
      <c r="AP35" s="188"/>
      <c r="AQ35" s="606" t="s">
        <v>308</v>
      </c>
      <c r="AR35" s="607"/>
      <c r="AS35" s="607"/>
      <c r="AT35" s="607"/>
      <c r="AU35" s="607"/>
      <c r="AV35" s="607"/>
      <c r="AW35" s="607"/>
      <c r="AX35" s="607"/>
      <c r="AY35" s="608"/>
      <c r="AZ35" s="584">
        <v>2364595</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-363768</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37575</v>
      </c>
      <c r="CS35" s="615"/>
      <c r="CT35" s="615"/>
      <c r="CU35" s="615"/>
      <c r="CV35" s="615"/>
      <c r="CW35" s="615"/>
      <c r="CX35" s="615"/>
      <c r="CY35" s="616"/>
      <c r="CZ35" s="629">
        <v>0.2</v>
      </c>
      <c r="DA35" s="630"/>
      <c r="DB35" s="630"/>
      <c r="DC35" s="631"/>
      <c r="DD35" s="604">
        <v>29004</v>
      </c>
      <c r="DE35" s="615"/>
      <c r="DF35" s="615"/>
      <c r="DG35" s="615"/>
      <c r="DH35" s="615"/>
      <c r="DI35" s="615"/>
      <c r="DJ35" s="615"/>
      <c r="DK35" s="616"/>
      <c r="DL35" s="604">
        <v>29004</v>
      </c>
      <c r="DM35" s="615"/>
      <c r="DN35" s="615"/>
      <c r="DO35" s="615"/>
      <c r="DP35" s="615"/>
      <c r="DQ35" s="615"/>
      <c r="DR35" s="615"/>
      <c r="DS35" s="615"/>
      <c r="DT35" s="615"/>
      <c r="DU35" s="615"/>
      <c r="DV35" s="616"/>
      <c r="DW35" s="600">
        <v>0.3</v>
      </c>
      <c r="DX35" s="627"/>
      <c r="DY35" s="627"/>
      <c r="DZ35" s="627"/>
      <c r="EA35" s="627"/>
      <c r="EB35" s="627"/>
      <c r="EC35" s="628"/>
    </row>
    <row r="36" spans="2:133" ht="11.25" customHeight="1">
      <c r="B36" s="638" t="s">
        <v>311</v>
      </c>
      <c r="C36" s="639"/>
      <c r="D36" s="639"/>
      <c r="E36" s="639"/>
      <c r="F36" s="639"/>
      <c r="G36" s="639"/>
      <c r="H36" s="639"/>
      <c r="I36" s="639"/>
      <c r="J36" s="639"/>
      <c r="K36" s="639"/>
      <c r="L36" s="639"/>
      <c r="M36" s="639"/>
      <c r="N36" s="639"/>
      <c r="O36" s="639"/>
      <c r="P36" s="639"/>
      <c r="Q36" s="640"/>
      <c r="R36" s="667">
        <v>25502607</v>
      </c>
      <c r="S36" s="668"/>
      <c r="T36" s="668"/>
      <c r="U36" s="668"/>
      <c r="V36" s="668"/>
      <c r="W36" s="668"/>
      <c r="X36" s="668"/>
      <c r="Y36" s="669"/>
      <c r="Z36" s="670">
        <v>100</v>
      </c>
      <c r="AA36" s="670"/>
      <c r="AB36" s="670"/>
      <c r="AC36" s="670"/>
      <c r="AD36" s="671">
        <v>10832391</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379280</v>
      </c>
      <c r="BA36" s="596"/>
      <c r="BB36" s="596"/>
      <c r="BC36" s="596"/>
      <c r="BD36" s="615"/>
      <c r="BE36" s="615"/>
      <c r="BF36" s="652"/>
      <c r="BG36" s="609" t="s">
        <v>313</v>
      </c>
      <c r="BH36" s="610"/>
      <c r="BI36" s="610"/>
      <c r="BJ36" s="610"/>
      <c r="BK36" s="610"/>
      <c r="BL36" s="610"/>
      <c r="BM36" s="610"/>
      <c r="BN36" s="610"/>
      <c r="BO36" s="610"/>
      <c r="BP36" s="610"/>
      <c r="BQ36" s="610"/>
      <c r="BR36" s="610"/>
      <c r="BS36" s="610"/>
      <c r="BT36" s="610"/>
      <c r="BU36" s="611"/>
      <c r="BV36" s="595">
        <v>-502363</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1957469</v>
      </c>
      <c r="CS36" s="596"/>
      <c r="CT36" s="596"/>
      <c r="CU36" s="596"/>
      <c r="CV36" s="596"/>
      <c r="CW36" s="596"/>
      <c r="CX36" s="596"/>
      <c r="CY36" s="597"/>
      <c r="CZ36" s="629">
        <v>8</v>
      </c>
      <c r="DA36" s="630"/>
      <c r="DB36" s="630"/>
      <c r="DC36" s="631"/>
      <c r="DD36" s="604">
        <v>1251665</v>
      </c>
      <c r="DE36" s="596"/>
      <c r="DF36" s="596"/>
      <c r="DG36" s="596"/>
      <c r="DH36" s="596"/>
      <c r="DI36" s="596"/>
      <c r="DJ36" s="596"/>
      <c r="DK36" s="597"/>
      <c r="DL36" s="604">
        <v>1045613</v>
      </c>
      <c r="DM36" s="596"/>
      <c r="DN36" s="596"/>
      <c r="DO36" s="596"/>
      <c r="DP36" s="596"/>
      <c r="DQ36" s="596"/>
      <c r="DR36" s="596"/>
      <c r="DS36" s="596"/>
      <c r="DT36" s="596"/>
      <c r="DU36" s="596"/>
      <c r="DV36" s="597"/>
      <c r="DW36" s="600">
        <v>9.3000000000000007</v>
      </c>
      <c r="DX36" s="627"/>
      <c r="DY36" s="627"/>
      <c r="DZ36" s="627"/>
      <c r="EA36" s="627"/>
      <c r="EB36" s="627"/>
      <c r="EC36" s="628"/>
    </row>
    <row r="37" spans="2:133" ht="11.25" customHeight="1">
      <c r="AQ37" s="674" t="s">
        <v>315</v>
      </c>
      <c r="AR37" s="675"/>
      <c r="AS37" s="675"/>
      <c r="AT37" s="675"/>
      <c r="AU37" s="675"/>
      <c r="AV37" s="675"/>
      <c r="AW37" s="675"/>
      <c r="AX37" s="675"/>
      <c r="AY37" s="676"/>
      <c r="AZ37" s="595" t="s">
        <v>316</v>
      </c>
      <c r="BA37" s="596"/>
      <c r="BB37" s="596"/>
      <c r="BC37" s="596"/>
      <c r="BD37" s="615"/>
      <c r="BE37" s="615"/>
      <c r="BF37" s="652"/>
      <c r="BG37" s="609" t="s">
        <v>317</v>
      </c>
      <c r="BH37" s="610"/>
      <c r="BI37" s="610"/>
      <c r="BJ37" s="610"/>
      <c r="BK37" s="610"/>
      <c r="BL37" s="610"/>
      <c r="BM37" s="610"/>
      <c r="BN37" s="610"/>
      <c r="BO37" s="610"/>
      <c r="BP37" s="610"/>
      <c r="BQ37" s="610"/>
      <c r="BR37" s="610"/>
      <c r="BS37" s="610"/>
      <c r="BT37" s="610"/>
      <c r="BU37" s="611"/>
      <c r="BV37" s="595">
        <v>7010</v>
      </c>
      <c r="BW37" s="596"/>
      <c r="BX37" s="596"/>
      <c r="BY37" s="596"/>
      <c r="BZ37" s="596"/>
      <c r="CA37" s="596"/>
      <c r="CB37" s="605"/>
      <c r="CD37" s="609" t="s">
        <v>318</v>
      </c>
      <c r="CE37" s="610"/>
      <c r="CF37" s="610"/>
      <c r="CG37" s="610"/>
      <c r="CH37" s="610"/>
      <c r="CI37" s="610"/>
      <c r="CJ37" s="610"/>
      <c r="CK37" s="610"/>
      <c r="CL37" s="610"/>
      <c r="CM37" s="610"/>
      <c r="CN37" s="610"/>
      <c r="CO37" s="610"/>
      <c r="CP37" s="610"/>
      <c r="CQ37" s="611"/>
      <c r="CR37" s="595">
        <v>874051</v>
      </c>
      <c r="CS37" s="615"/>
      <c r="CT37" s="615"/>
      <c r="CU37" s="615"/>
      <c r="CV37" s="615"/>
      <c r="CW37" s="615"/>
      <c r="CX37" s="615"/>
      <c r="CY37" s="616"/>
      <c r="CZ37" s="629">
        <v>3.6</v>
      </c>
      <c r="DA37" s="630"/>
      <c r="DB37" s="630"/>
      <c r="DC37" s="631"/>
      <c r="DD37" s="604">
        <v>787543</v>
      </c>
      <c r="DE37" s="615"/>
      <c r="DF37" s="615"/>
      <c r="DG37" s="615"/>
      <c r="DH37" s="615"/>
      <c r="DI37" s="615"/>
      <c r="DJ37" s="615"/>
      <c r="DK37" s="616"/>
      <c r="DL37" s="604">
        <v>771869</v>
      </c>
      <c r="DM37" s="615"/>
      <c r="DN37" s="615"/>
      <c r="DO37" s="615"/>
      <c r="DP37" s="615"/>
      <c r="DQ37" s="615"/>
      <c r="DR37" s="615"/>
      <c r="DS37" s="615"/>
      <c r="DT37" s="615"/>
      <c r="DU37" s="615"/>
      <c r="DV37" s="616"/>
      <c r="DW37" s="600">
        <v>6.9</v>
      </c>
      <c r="DX37" s="627"/>
      <c r="DY37" s="627"/>
      <c r="DZ37" s="627"/>
      <c r="EA37" s="627"/>
      <c r="EB37" s="627"/>
      <c r="EC37" s="628"/>
    </row>
    <row r="38" spans="2:133" ht="11.25" customHeight="1">
      <c r="AQ38" s="674" t="s">
        <v>319</v>
      </c>
      <c r="AR38" s="675"/>
      <c r="AS38" s="675"/>
      <c r="AT38" s="675"/>
      <c r="AU38" s="675"/>
      <c r="AV38" s="675"/>
      <c r="AW38" s="675"/>
      <c r="AX38" s="675"/>
      <c r="AY38" s="676"/>
      <c r="AZ38" s="595" t="s">
        <v>320</v>
      </c>
      <c r="BA38" s="596"/>
      <c r="BB38" s="596"/>
      <c r="BC38" s="596"/>
      <c r="BD38" s="615"/>
      <c r="BE38" s="615"/>
      <c r="BF38" s="652"/>
      <c r="BG38" s="609" t="s">
        <v>321</v>
      </c>
      <c r="BH38" s="610"/>
      <c r="BI38" s="610"/>
      <c r="BJ38" s="610"/>
      <c r="BK38" s="610"/>
      <c r="BL38" s="610"/>
      <c r="BM38" s="610"/>
      <c r="BN38" s="610"/>
      <c r="BO38" s="610"/>
      <c r="BP38" s="610"/>
      <c r="BQ38" s="610"/>
      <c r="BR38" s="610"/>
      <c r="BS38" s="610"/>
      <c r="BT38" s="610"/>
      <c r="BU38" s="611"/>
      <c r="BV38" s="595">
        <v>12867</v>
      </c>
      <c r="BW38" s="596"/>
      <c r="BX38" s="596"/>
      <c r="BY38" s="596"/>
      <c r="BZ38" s="596"/>
      <c r="CA38" s="596"/>
      <c r="CB38" s="605"/>
      <c r="CD38" s="609" t="s">
        <v>322</v>
      </c>
      <c r="CE38" s="610"/>
      <c r="CF38" s="610"/>
      <c r="CG38" s="610"/>
      <c r="CH38" s="610"/>
      <c r="CI38" s="610"/>
      <c r="CJ38" s="610"/>
      <c r="CK38" s="610"/>
      <c r="CL38" s="610"/>
      <c r="CM38" s="610"/>
      <c r="CN38" s="610"/>
      <c r="CO38" s="610"/>
      <c r="CP38" s="610"/>
      <c r="CQ38" s="611"/>
      <c r="CR38" s="595">
        <v>2364595</v>
      </c>
      <c r="CS38" s="596"/>
      <c r="CT38" s="596"/>
      <c r="CU38" s="596"/>
      <c r="CV38" s="596"/>
      <c r="CW38" s="596"/>
      <c r="CX38" s="596"/>
      <c r="CY38" s="597"/>
      <c r="CZ38" s="629">
        <v>9.6999999999999993</v>
      </c>
      <c r="DA38" s="630"/>
      <c r="DB38" s="630"/>
      <c r="DC38" s="631"/>
      <c r="DD38" s="604">
        <v>2078922</v>
      </c>
      <c r="DE38" s="596"/>
      <c r="DF38" s="596"/>
      <c r="DG38" s="596"/>
      <c r="DH38" s="596"/>
      <c r="DI38" s="596"/>
      <c r="DJ38" s="596"/>
      <c r="DK38" s="597"/>
      <c r="DL38" s="604">
        <v>1599895</v>
      </c>
      <c r="DM38" s="596"/>
      <c r="DN38" s="596"/>
      <c r="DO38" s="596"/>
      <c r="DP38" s="596"/>
      <c r="DQ38" s="596"/>
      <c r="DR38" s="596"/>
      <c r="DS38" s="596"/>
      <c r="DT38" s="596"/>
      <c r="DU38" s="596"/>
      <c r="DV38" s="597"/>
      <c r="DW38" s="600">
        <v>14.2</v>
      </c>
      <c r="DX38" s="627"/>
      <c r="DY38" s="627"/>
      <c r="DZ38" s="627"/>
      <c r="EA38" s="627"/>
      <c r="EB38" s="627"/>
      <c r="EC38" s="628"/>
    </row>
    <row r="39" spans="2:133" ht="11.25" customHeight="1">
      <c r="AQ39" s="674" t="s">
        <v>323</v>
      </c>
      <c r="AR39" s="675"/>
      <c r="AS39" s="675"/>
      <c r="AT39" s="675"/>
      <c r="AU39" s="675"/>
      <c r="AV39" s="675"/>
      <c r="AW39" s="675"/>
      <c r="AX39" s="675"/>
      <c r="AY39" s="676"/>
      <c r="AZ39" s="595" t="s">
        <v>320</v>
      </c>
      <c r="BA39" s="596"/>
      <c r="BB39" s="596"/>
      <c r="BC39" s="596"/>
      <c r="BD39" s="615"/>
      <c r="BE39" s="615"/>
      <c r="BF39" s="652"/>
      <c r="BG39" s="680" t="s">
        <v>324</v>
      </c>
      <c r="BH39" s="681"/>
      <c r="BI39" s="681"/>
      <c r="BJ39" s="681"/>
      <c r="BK39" s="681"/>
      <c r="BL39" s="189"/>
      <c r="BM39" s="610" t="s">
        <v>325</v>
      </c>
      <c r="BN39" s="610"/>
      <c r="BO39" s="610"/>
      <c r="BP39" s="610"/>
      <c r="BQ39" s="610"/>
      <c r="BR39" s="610"/>
      <c r="BS39" s="610"/>
      <c r="BT39" s="610"/>
      <c r="BU39" s="611"/>
      <c r="BV39" s="595">
        <v>61</v>
      </c>
      <c r="BW39" s="596"/>
      <c r="BX39" s="596"/>
      <c r="BY39" s="596"/>
      <c r="BZ39" s="596"/>
      <c r="CA39" s="596"/>
      <c r="CB39" s="605"/>
      <c r="CD39" s="609" t="s">
        <v>326</v>
      </c>
      <c r="CE39" s="610"/>
      <c r="CF39" s="610"/>
      <c r="CG39" s="610"/>
      <c r="CH39" s="610"/>
      <c r="CI39" s="610"/>
      <c r="CJ39" s="610"/>
      <c r="CK39" s="610"/>
      <c r="CL39" s="610"/>
      <c r="CM39" s="610"/>
      <c r="CN39" s="610"/>
      <c r="CO39" s="610"/>
      <c r="CP39" s="610"/>
      <c r="CQ39" s="611"/>
      <c r="CR39" s="595">
        <v>2022603</v>
      </c>
      <c r="CS39" s="615"/>
      <c r="CT39" s="615"/>
      <c r="CU39" s="615"/>
      <c r="CV39" s="615"/>
      <c r="CW39" s="615"/>
      <c r="CX39" s="615"/>
      <c r="CY39" s="616"/>
      <c r="CZ39" s="629">
        <v>8.3000000000000007</v>
      </c>
      <c r="DA39" s="630"/>
      <c r="DB39" s="630"/>
      <c r="DC39" s="631"/>
      <c r="DD39" s="604">
        <v>1930277</v>
      </c>
      <c r="DE39" s="615"/>
      <c r="DF39" s="615"/>
      <c r="DG39" s="615"/>
      <c r="DH39" s="615"/>
      <c r="DI39" s="615"/>
      <c r="DJ39" s="615"/>
      <c r="DK39" s="616"/>
      <c r="DL39" s="604" t="s">
        <v>320</v>
      </c>
      <c r="DM39" s="615"/>
      <c r="DN39" s="615"/>
      <c r="DO39" s="615"/>
      <c r="DP39" s="615"/>
      <c r="DQ39" s="615"/>
      <c r="DR39" s="615"/>
      <c r="DS39" s="615"/>
      <c r="DT39" s="615"/>
      <c r="DU39" s="615"/>
      <c r="DV39" s="616"/>
      <c r="DW39" s="600" t="s">
        <v>320</v>
      </c>
      <c r="DX39" s="627"/>
      <c r="DY39" s="627"/>
      <c r="DZ39" s="627"/>
      <c r="EA39" s="627"/>
      <c r="EB39" s="627"/>
      <c r="EC39" s="628"/>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327</v>
      </c>
      <c r="AR40" s="675"/>
      <c r="AS40" s="675"/>
      <c r="AT40" s="675"/>
      <c r="AU40" s="675"/>
      <c r="AV40" s="675"/>
      <c r="AW40" s="675"/>
      <c r="AX40" s="675"/>
      <c r="AY40" s="676"/>
      <c r="AZ40" s="595">
        <v>860838</v>
      </c>
      <c r="BA40" s="596"/>
      <c r="BB40" s="596"/>
      <c r="BC40" s="596"/>
      <c r="BD40" s="615"/>
      <c r="BE40" s="615"/>
      <c r="BF40" s="652"/>
      <c r="BG40" s="680"/>
      <c r="BH40" s="681"/>
      <c r="BI40" s="681"/>
      <c r="BJ40" s="681"/>
      <c r="BK40" s="681"/>
      <c r="BL40" s="189"/>
      <c r="BM40" s="610" t="s">
        <v>328</v>
      </c>
      <c r="BN40" s="610"/>
      <c r="BO40" s="610"/>
      <c r="BP40" s="610"/>
      <c r="BQ40" s="610"/>
      <c r="BR40" s="610"/>
      <c r="BS40" s="610"/>
      <c r="BT40" s="610"/>
      <c r="BU40" s="611"/>
      <c r="BV40" s="595">
        <v>167</v>
      </c>
      <c r="BW40" s="596"/>
      <c r="BX40" s="596"/>
      <c r="BY40" s="596"/>
      <c r="BZ40" s="596"/>
      <c r="CA40" s="596"/>
      <c r="CB40" s="605"/>
      <c r="CD40" s="609" t="s">
        <v>329</v>
      </c>
      <c r="CE40" s="610"/>
      <c r="CF40" s="610"/>
      <c r="CG40" s="610"/>
      <c r="CH40" s="610"/>
      <c r="CI40" s="610"/>
      <c r="CJ40" s="610"/>
      <c r="CK40" s="610"/>
      <c r="CL40" s="610"/>
      <c r="CM40" s="610"/>
      <c r="CN40" s="610"/>
      <c r="CO40" s="610"/>
      <c r="CP40" s="610"/>
      <c r="CQ40" s="611"/>
      <c r="CR40" s="595">
        <v>13800</v>
      </c>
      <c r="CS40" s="596"/>
      <c r="CT40" s="596"/>
      <c r="CU40" s="596"/>
      <c r="CV40" s="596"/>
      <c r="CW40" s="596"/>
      <c r="CX40" s="596"/>
      <c r="CY40" s="597"/>
      <c r="CZ40" s="629">
        <v>0.1</v>
      </c>
      <c r="DA40" s="630"/>
      <c r="DB40" s="630"/>
      <c r="DC40" s="631"/>
      <c r="DD40" s="604" t="s">
        <v>320</v>
      </c>
      <c r="DE40" s="596"/>
      <c r="DF40" s="596"/>
      <c r="DG40" s="596"/>
      <c r="DH40" s="596"/>
      <c r="DI40" s="596"/>
      <c r="DJ40" s="596"/>
      <c r="DK40" s="597"/>
      <c r="DL40" s="604" t="s">
        <v>320</v>
      </c>
      <c r="DM40" s="596"/>
      <c r="DN40" s="596"/>
      <c r="DO40" s="596"/>
      <c r="DP40" s="596"/>
      <c r="DQ40" s="596"/>
      <c r="DR40" s="596"/>
      <c r="DS40" s="596"/>
      <c r="DT40" s="596"/>
      <c r="DU40" s="596"/>
      <c r="DV40" s="597"/>
      <c r="DW40" s="600" t="s">
        <v>320</v>
      </c>
      <c r="DX40" s="627"/>
      <c r="DY40" s="627"/>
      <c r="DZ40" s="627"/>
      <c r="EA40" s="627"/>
      <c r="EB40" s="627"/>
      <c r="EC40" s="628"/>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7" t="s">
        <v>330</v>
      </c>
      <c r="AR41" s="618"/>
      <c r="AS41" s="618"/>
      <c r="AT41" s="618"/>
      <c r="AU41" s="618"/>
      <c r="AV41" s="618"/>
      <c r="AW41" s="618"/>
      <c r="AX41" s="618"/>
      <c r="AY41" s="619"/>
      <c r="AZ41" s="667">
        <v>1124477</v>
      </c>
      <c r="BA41" s="668"/>
      <c r="BB41" s="668"/>
      <c r="BC41" s="668"/>
      <c r="BD41" s="663"/>
      <c r="BE41" s="663"/>
      <c r="BF41" s="665"/>
      <c r="BG41" s="682"/>
      <c r="BH41" s="683"/>
      <c r="BI41" s="683"/>
      <c r="BJ41" s="683"/>
      <c r="BK41" s="683"/>
      <c r="BL41" s="191"/>
      <c r="BM41" s="618" t="s">
        <v>331</v>
      </c>
      <c r="BN41" s="618"/>
      <c r="BO41" s="618"/>
      <c r="BP41" s="618"/>
      <c r="BQ41" s="618"/>
      <c r="BR41" s="618"/>
      <c r="BS41" s="618"/>
      <c r="BT41" s="618"/>
      <c r="BU41" s="619"/>
      <c r="BV41" s="667">
        <v>295</v>
      </c>
      <c r="BW41" s="668"/>
      <c r="BX41" s="668"/>
      <c r="BY41" s="668"/>
      <c r="BZ41" s="668"/>
      <c r="CA41" s="668"/>
      <c r="CB41" s="677"/>
      <c r="CD41" s="609" t="s">
        <v>332</v>
      </c>
      <c r="CE41" s="610"/>
      <c r="CF41" s="610"/>
      <c r="CG41" s="610"/>
      <c r="CH41" s="610"/>
      <c r="CI41" s="610"/>
      <c r="CJ41" s="610"/>
      <c r="CK41" s="610"/>
      <c r="CL41" s="610"/>
      <c r="CM41" s="610"/>
      <c r="CN41" s="610"/>
      <c r="CO41" s="610"/>
      <c r="CP41" s="610"/>
      <c r="CQ41" s="611"/>
      <c r="CR41" s="595" t="s">
        <v>316</v>
      </c>
      <c r="CS41" s="615"/>
      <c r="CT41" s="615"/>
      <c r="CU41" s="615"/>
      <c r="CV41" s="615"/>
      <c r="CW41" s="615"/>
      <c r="CX41" s="615"/>
      <c r="CY41" s="616"/>
      <c r="CZ41" s="629" t="s">
        <v>316</v>
      </c>
      <c r="DA41" s="630"/>
      <c r="DB41" s="630"/>
      <c r="DC41" s="631"/>
      <c r="DD41" s="604" t="s">
        <v>316</v>
      </c>
      <c r="DE41" s="615"/>
      <c r="DF41" s="615"/>
      <c r="DG41" s="615"/>
      <c r="DH41" s="615"/>
      <c r="DI41" s="615"/>
      <c r="DJ41" s="615"/>
      <c r="DK41" s="616"/>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5185304</v>
      </c>
      <c r="CS42" s="596"/>
      <c r="CT42" s="596"/>
      <c r="CU42" s="596"/>
      <c r="CV42" s="596"/>
      <c r="CW42" s="596"/>
      <c r="CX42" s="596"/>
      <c r="CY42" s="597"/>
      <c r="CZ42" s="629">
        <v>21.3</v>
      </c>
      <c r="DA42" s="678"/>
      <c r="DB42" s="678"/>
      <c r="DC42" s="679"/>
      <c r="DD42" s="604">
        <v>364220</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180490</v>
      </c>
      <c r="CS43" s="615"/>
      <c r="CT43" s="615"/>
      <c r="CU43" s="615"/>
      <c r="CV43" s="615"/>
      <c r="CW43" s="615"/>
      <c r="CX43" s="615"/>
      <c r="CY43" s="616"/>
      <c r="CZ43" s="629">
        <v>0.7</v>
      </c>
      <c r="DA43" s="630"/>
      <c r="DB43" s="630"/>
      <c r="DC43" s="631"/>
      <c r="DD43" s="604">
        <v>176190</v>
      </c>
      <c r="DE43" s="615"/>
      <c r="DF43" s="615"/>
      <c r="DG43" s="615"/>
      <c r="DH43" s="615"/>
      <c r="DI43" s="615"/>
      <c r="DJ43" s="615"/>
      <c r="DK43" s="616"/>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337</v>
      </c>
      <c r="CD44" s="701" t="s">
        <v>289</v>
      </c>
      <c r="CE44" s="702"/>
      <c r="CF44" s="592" t="s">
        <v>338</v>
      </c>
      <c r="CG44" s="593"/>
      <c r="CH44" s="593"/>
      <c r="CI44" s="593"/>
      <c r="CJ44" s="593"/>
      <c r="CK44" s="593"/>
      <c r="CL44" s="593"/>
      <c r="CM44" s="593"/>
      <c r="CN44" s="593"/>
      <c r="CO44" s="593"/>
      <c r="CP44" s="593"/>
      <c r="CQ44" s="594"/>
      <c r="CR44" s="595">
        <v>5181083</v>
      </c>
      <c r="CS44" s="596"/>
      <c r="CT44" s="596"/>
      <c r="CU44" s="596"/>
      <c r="CV44" s="596"/>
      <c r="CW44" s="596"/>
      <c r="CX44" s="596"/>
      <c r="CY44" s="597"/>
      <c r="CZ44" s="629">
        <v>21.2</v>
      </c>
      <c r="DA44" s="678"/>
      <c r="DB44" s="678"/>
      <c r="DC44" s="679"/>
      <c r="DD44" s="604">
        <v>361115</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339</v>
      </c>
      <c r="CG45" s="593"/>
      <c r="CH45" s="593"/>
      <c r="CI45" s="593"/>
      <c r="CJ45" s="593"/>
      <c r="CK45" s="593"/>
      <c r="CL45" s="593"/>
      <c r="CM45" s="593"/>
      <c r="CN45" s="593"/>
      <c r="CO45" s="593"/>
      <c r="CP45" s="593"/>
      <c r="CQ45" s="594"/>
      <c r="CR45" s="595">
        <v>1954685</v>
      </c>
      <c r="CS45" s="615"/>
      <c r="CT45" s="615"/>
      <c r="CU45" s="615"/>
      <c r="CV45" s="615"/>
      <c r="CW45" s="615"/>
      <c r="CX45" s="615"/>
      <c r="CY45" s="616"/>
      <c r="CZ45" s="629">
        <v>8</v>
      </c>
      <c r="DA45" s="630"/>
      <c r="DB45" s="630"/>
      <c r="DC45" s="631"/>
      <c r="DD45" s="604">
        <v>231647</v>
      </c>
      <c r="DE45" s="615"/>
      <c r="DF45" s="615"/>
      <c r="DG45" s="615"/>
      <c r="DH45" s="615"/>
      <c r="DI45" s="615"/>
      <c r="DJ45" s="615"/>
      <c r="DK45" s="616"/>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340</v>
      </c>
      <c r="CG46" s="593"/>
      <c r="CH46" s="593"/>
      <c r="CI46" s="593"/>
      <c r="CJ46" s="593"/>
      <c r="CK46" s="593"/>
      <c r="CL46" s="593"/>
      <c r="CM46" s="593"/>
      <c r="CN46" s="593"/>
      <c r="CO46" s="593"/>
      <c r="CP46" s="593"/>
      <c r="CQ46" s="594"/>
      <c r="CR46" s="595">
        <v>3208390</v>
      </c>
      <c r="CS46" s="596"/>
      <c r="CT46" s="596"/>
      <c r="CU46" s="596"/>
      <c r="CV46" s="596"/>
      <c r="CW46" s="596"/>
      <c r="CX46" s="596"/>
      <c r="CY46" s="597"/>
      <c r="CZ46" s="629">
        <v>13.2</v>
      </c>
      <c r="DA46" s="678"/>
      <c r="DB46" s="678"/>
      <c r="DC46" s="679"/>
      <c r="DD46" s="604">
        <v>119260</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341</v>
      </c>
      <c r="CG47" s="593"/>
      <c r="CH47" s="593"/>
      <c r="CI47" s="593"/>
      <c r="CJ47" s="593"/>
      <c r="CK47" s="593"/>
      <c r="CL47" s="593"/>
      <c r="CM47" s="593"/>
      <c r="CN47" s="593"/>
      <c r="CO47" s="593"/>
      <c r="CP47" s="593"/>
      <c r="CQ47" s="594"/>
      <c r="CR47" s="595">
        <v>4221</v>
      </c>
      <c r="CS47" s="615"/>
      <c r="CT47" s="615"/>
      <c r="CU47" s="615"/>
      <c r="CV47" s="615"/>
      <c r="CW47" s="615"/>
      <c r="CX47" s="615"/>
      <c r="CY47" s="616"/>
      <c r="CZ47" s="629">
        <v>0</v>
      </c>
      <c r="DA47" s="630"/>
      <c r="DB47" s="630"/>
      <c r="DC47" s="631"/>
      <c r="DD47" s="604">
        <v>3105</v>
      </c>
      <c r="DE47" s="615"/>
      <c r="DF47" s="615"/>
      <c r="DG47" s="615"/>
      <c r="DH47" s="615"/>
      <c r="DI47" s="615"/>
      <c r="DJ47" s="615"/>
      <c r="DK47" s="616"/>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342</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343</v>
      </c>
      <c r="CE49" s="639"/>
      <c r="CF49" s="639"/>
      <c r="CG49" s="639"/>
      <c r="CH49" s="639"/>
      <c r="CI49" s="639"/>
      <c r="CJ49" s="639"/>
      <c r="CK49" s="639"/>
      <c r="CL49" s="639"/>
      <c r="CM49" s="639"/>
      <c r="CN49" s="639"/>
      <c r="CO49" s="639"/>
      <c r="CP49" s="639"/>
      <c r="CQ49" s="640"/>
      <c r="CR49" s="667">
        <v>24383210</v>
      </c>
      <c r="CS49" s="663"/>
      <c r="CT49" s="663"/>
      <c r="CU49" s="663"/>
      <c r="CV49" s="663"/>
      <c r="CW49" s="663"/>
      <c r="CX49" s="663"/>
      <c r="CY49" s="690"/>
      <c r="CZ49" s="691">
        <v>100</v>
      </c>
      <c r="DA49" s="692"/>
      <c r="DB49" s="692"/>
      <c r="DC49" s="693"/>
      <c r="DD49" s="694">
        <v>13081017</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O34" sqref="AO34:BC34"/>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366</v>
      </c>
      <c r="C7" s="722"/>
      <c r="D7" s="722"/>
      <c r="E7" s="722"/>
      <c r="F7" s="722"/>
      <c r="G7" s="722"/>
      <c r="H7" s="722"/>
      <c r="I7" s="722"/>
      <c r="J7" s="722"/>
      <c r="K7" s="722"/>
      <c r="L7" s="722"/>
      <c r="M7" s="722"/>
      <c r="N7" s="722"/>
      <c r="O7" s="722"/>
      <c r="P7" s="723"/>
      <c r="Q7" s="724">
        <v>25491</v>
      </c>
      <c r="R7" s="725"/>
      <c r="S7" s="725"/>
      <c r="T7" s="725"/>
      <c r="U7" s="725"/>
      <c r="V7" s="725">
        <v>24371</v>
      </c>
      <c r="W7" s="725"/>
      <c r="X7" s="725"/>
      <c r="Y7" s="725"/>
      <c r="Z7" s="725"/>
      <c r="AA7" s="725">
        <v>1119</v>
      </c>
      <c r="AB7" s="725"/>
      <c r="AC7" s="725"/>
      <c r="AD7" s="725"/>
      <c r="AE7" s="726"/>
      <c r="AF7" s="727">
        <v>990</v>
      </c>
      <c r="AG7" s="728"/>
      <c r="AH7" s="728"/>
      <c r="AI7" s="728"/>
      <c r="AJ7" s="729"/>
      <c r="AK7" s="764" t="s">
        <v>552</v>
      </c>
      <c r="AL7" s="765"/>
      <c r="AM7" s="765"/>
      <c r="AN7" s="765"/>
      <c r="AO7" s="765"/>
      <c r="AP7" s="765">
        <v>20296</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551</v>
      </c>
      <c r="BT7" s="769"/>
      <c r="BU7" s="769"/>
      <c r="BV7" s="769"/>
      <c r="BW7" s="769"/>
      <c r="BX7" s="769"/>
      <c r="BY7" s="769"/>
      <c r="BZ7" s="769"/>
      <c r="CA7" s="769"/>
      <c r="CB7" s="769"/>
      <c r="CC7" s="769"/>
      <c r="CD7" s="769"/>
      <c r="CE7" s="769"/>
      <c r="CF7" s="769"/>
      <c r="CG7" s="770"/>
      <c r="CH7" s="761">
        <v>11</v>
      </c>
      <c r="CI7" s="762"/>
      <c r="CJ7" s="762"/>
      <c r="CK7" s="762"/>
      <c r="CL7" s="763"/>
      <c r="CM7" s="761">
        <v>3884</v>
      </c>
      <c r="CN7" s="762"/>
      <c r="CO7" s="762"/>
      <c r="CP7" s="762"/>
      <c r="CQ7" s="763"/>
      <c r="CR7" s="761">
        <v>15</v>
      </c>
      <c r="CS7" s="762"/>
      <c r="CT7" s="762"/>
      <c r="CU7" s="762"/>
      <c r="CV7" s="763"/>
      <c r="CW7" s="761" t="s">
        <v>552</v>
      </c>
      <c r="CX7" s="762"/>
      <c r="CY7" s="762"/>
      <c r="CZ7" s="762"/>
      <c r="DA7" s="763"/>
      <c r="DB7" s="761" t="s">
        <v>552</v>
      </c>
      <c r="DC7" s="762"/>
      <c r="DD7" s="762"/>
      <c r="DE7" s="762"/>
      <c r="DF7" s="763"/>
      <c r="DG7" s="761" t="s">
        <v>552</v>
      </c>
      <c r="DH7" s="762"/>
      <c r="DI7" s="762"/>
      <c r="DJ7" s="762"/>
      <c r="DK7" s="763"/>
      <c r="DL7" s="761" t="s">
        <v>552</v>
      </c>
      <c r="DM7" s="762"/>
      <c r="DN7" s="762"/>
      <c r="DO7" s="762"/>
      <c r="DP7" s="763"/>
      <c r="DQ7" s="761" t="s">
        <v>552</v>
      </c>
      <c r="DR7" s="762"/>
      <c r="DS7" s="762"/>
      <c r="DT7" s="762"/>
      <c r="DU7" s="763"/>
      <c r="DV7" s="742"/>
      <c r="DW7" s="743"/>
      <c r="DX7" s="743"/>
      <c r="DY7" s="743"/>
      <c r="DZ7" s="744"/>
      <c r="EA7" s="207"/>
    </row>
    <row r="8" spans="1:131" s="208" customFormat="1" ht="26.25" customHeight="1">
      <c r="A8" s="214">
        <v>2</v>
      </c>
      <c r="B8" s="745" t="s">
        <v>367</v>
      </c>
      <c r="C8" s="746"/>
      <c r="D8" s="746"/>
      <c r="E8" s="746"/>
      <c r="F8" s="746"/>
      <c r="G8" s="746"/>
      <c r="H8" s="746"/>
      <c r="I8" s="746"/>
      <c r="J8" s="746"/>
      <c r="K8" s="746"/>
      <c r="L8" s="746"/>
      <c r="M8" s="746"/>
      <c r="N8" s="746"/>
      <c r="O8" s="746"/>
      <c r="P8" s="747"/>
      <c r="Q8" s="748">
        <v>11845</v>
      </c>
      <c r="R8" s="749"/>
      <c r="S8" s="749"/>
      <c r="T8" s="749"/>
      <c r="U8" s="749"/>
      <c r="V8" s="749">
        <v>11845</v>
      </c>
      <c r="W8" s="749"/>
      <c r="X8" s="749"/>
      <c r="Y8" s="749"/>
      <c r="Z8" s="749"/>
      <c r="AA8" s="749" t="s">
        <v>553</v>
      </c>
      <c r="AB8" s="749"/>
      <c r="AC8" s="749"/>
      <c r="AD8" s="749"/>
      <c r="AE8" s="750"/>
      <c r="AF8" s="751" t="s">
        <v>112</v>
      </c>
      <c r="AG8" s="752"/>
      <c r="AH8" s="752"/>
      <c r="AI8" s="752"/>
      <c r="AJ8" s="753"/>
      <c r="AK8" s="754" t="s">
        <v>552</v>
      </c>
      <c r="AL8" s="755"/>
      <c r="AM8" s="755"/>
      <c r="AN8" s="755"/>
      <c r="AO8" s="755"/>
      <c r="AP8" s="755" t="s">
        <v>552</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554</v>
      </c>
      <c r="BT8" s="759"/>
      <c r="BU8" s="759"/>
      <c r="BV8" s="759"/>
      <c r="BW8" s="759"/>
      <c r="BX8" s="759"/>
      <c r="BY8" s="759"/>
      <c r="BZ8" s="759"/>
      <c r="CA8" s="759"/>
      <c r="CB8" s="759"/>
      <c r="CC8" s="759"/>
      <c r="CD8" s="759"/>
      <c r="CE8" s="759"/>
      <c r="CF8" s="759"/>
      <c r="CG8" s="760"/>
      <c r="CH8" s="771" t="s">
        <v>555</v>
      </c>
      <c r="CI8" s="772"/>
      <c r="CJ8" s="772"/>
      <c r="CK8" s="772"/>
      <c r="CL8" s="773"/>
      <c r="CM8" s="771" t="s">
        <v>552</v>
      </c>
      <c r="CN8" s="772"/>
      <c r="CO8" s="772"/>
      <c r="CP8" s="772"/>
      <c r="CQ8" s="773"/>
      <c r="CR8" s="771">
        <v>4</v>
      </c>
      <c r="CS8" s="772"/>
      <c r="CT8" s="772"/>
      <c r="CU8" s="772"/>
      <c r="CV8" s="773"/>
      <c r="CW8" s="771" t="s">
        <v>552</v>
      </c>
      <c r="CX8" s="772"/>
      <c r="CY8" s="772"/>
      <c r="CZ8" s="772"/>
      <c r="DA8" s="773"/>
      <c r="DB8" s="771" t="s">
        <v>552</v>
      </c>
      <c r="DC8" s="772"/>
      <c r="DD8" s="772"/>
      <c r="DE8" s="772"/>
      <c r="DF8" s="773"/>
      <c r="DG8" s="771" t="s">
        <v>552</v>
      </c>
      <c r="DH8" s="772"/>
      <c r="DI8" s="772"/>
      <c r="DJ8" s="772"/>
      <c r="DK8" s="773"/>
      <c r="DL8" s="771" t="s">
        <v>552</v>
      </c>
      <c r="DM8" s="772"/>
      <c r="DN8" s="772"/>
      <c r="DO8" s="772"/>
      <c r="DP8" s="773"/>
      <c r="DQ8" s="771" t="s">
        <v>552</v>
      </c>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368</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369</v>
      </c>
      <c r="B23" s="780" t="s">
        <v>370</v>
      </c>
      <c r="C23" s="781"/>
      <c r="D23" s="781"/>
      <c r="E23" s="781"/>
      <c r="F23" s="781"/>
      <c r="G23" s="781"/>
      <c r="H23" s="781"/>
      <c r="I23" s="781"/>
      <c r="J23" s="781"/>
      <c r="K23" s="781"/>
      <c r="L23" s="781"/>
      <c r="M23" s="781"/>
      <c r="N23" s="781"/>
      <c r="O23" s="781"/>
      <c r="P23" s="782"/>
      <c r="Q23" s="783"/>
      <c r="R23" s="784"/>
      <c r="S23" s="784"/>
      <c r="T23" s="784"/>
      <c r="U23" s="784"/>
      <c r="V23" s="784"/>
      <c r="W23" s="784"/>
      <c r="X23" s="784"/>
      <c r="Y23" s="784"/>
      <c r="Z23" s="784"/>
      <c r="AA23" s="784"/>
      <c r="AB23" s="784"/>
      <c r="AC23" s="784"/>
      <c r="AD23" s="784"/>
      <c r="AE23" s="785"/>
      <c r="AF23" s="786">
        <v>990</v>
      </c>
      <c r="AG23" s="784"/>
      <c r="AH23" s="784"/>
      <c r="AI23" s="784"/>
      <c r="AJ23" s="787"/>
      <c r="AK23" s="788"/>
      <c r="AL23" s="789"/>
      <c r="AM23" s="789"/>
      <c r="AN23" s="789"/>
      <c r="AO23" s="789"/>
      <c r="AP23" s="784"/>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371</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349</v>
      </c>
      <c r="B26" s="731"/>
      <c r="C26" s="731"/>
      <c r="D26" s="731"/>
      <c r="E26" s="731"/>
      <c r="F26" s="731"/>
      <c r="G26" s="731"/>
      <c r="H26" s="731"/>
      <c r="I26" s="731"/>
      <c r="J26" s="731"/>
      <c r="K26" s="731"/>
      <c r="L26" s="731"/>
      <c r="M26" s="731"/>
      <c r="N26" s="731"/>
      <c r="O26" s="731"/>
      <c r="P26" s="732"/>
      <c r="Q26" s="707" t="s">
        <v>373</v>
      </c>
      <c r="R26" s="708"/>
      <c r="S26" s="708"/>
      <c r="T26" s="708"/>
      <c r="U26" s="709"/>
      <c r="V26" s="707" t="s">
        <v>374</v>
      </c>
      <c r="W26" s="708"/>
      <c r="X26" s="708"/>
      <c r="Y26" s="708"/>
      <c r="Z26" s="709"/>
      <c r="AA26" s="707" t="s">
        <v>375</v>
      </c>
      <c r="AB26" s="708"/>
      <c r="AC26" s="708"/>
      <c r="AD26" s="708"/>
      <c r="AE26" s="708"/>
      <c r="AF26" s="802" t="s">
        <v>376</v>
      </c>
      <c r="AG26" s="803"/>
      <c r="AH26" s="803"/>
      <c r="AI26" s="803"/>
      <c r="AJ26" s="804"/>
      <c r="AK26" s="708" t="s">
        <v>377</v>
      </c>
      <c r="AL26" s="708"/>
      <c r="AM26" s="708"/>
      <c r="AN26" s="708"/>
      <c r="AO26" s="709"/>
      <c r="AP26" s="707" t="s">
        <v>378</v>
      </c>
      <c r="AQ26" s="708"/>
      <c r="AR26" s="708"/>
      <c r="AS26" s="708"/>
      <c r="AT26" s="709"/>
      <c r="AU26" s="707" t="s">
        <v>379</v>
      </c>
      <c r="AV26" s="708"/>
      <c r="AW26" s="708"/>
      <c r="AX26" s="708"/>
      <c r="AY26" s="709"/>
      <c r="AZ26" s="707" t="s">
        <v>380</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381</v>
      </c>
      <c r="C28" s="722"/>
      <c r="D28" s="722"/>
      <c r="E28" s="722"/>
      <c r="F28" s="722"/>
      <c r="G28" s="722"/>
      <c r="H28" s="722"/>
      <c r="I28" s="722"/>
      <c r="J28" s="722"/>
      <c r="K28" s="722"/>
      <c r="L28" s="722"/>
      <c r="M28" s="722"/>
      <c r="N28" s="722"/>
      <c r="O28" s="722"/>
      <c r="P28" s="723"/>
      <c r="Q28" s="812">
        <v>6925</v>
      </c>
      <c r="R28" s="813"/>
      <c r="S28" s="813"/>
      <c r="T28" s="813"/>
      <c r="U28" s="813"/>
      <c r="V28" s="813">
        <v>7288</v>
      </c>
      <c r="W28" s="813"/>
      <c r="X28" s="813"/>
      <c r="Y28" s="813"/>
      <c r="Z28" s="813"/>
      <c r="AA28" s="813">
        <v>-364</v>
      </c>
      <c r="AB28" s="813"/>
      <c r="AC28" s="813"/>
      <c r="AD28" s="813"/>
      <c r="AE28" s="814"/>
      <c r="AF28" s="815">
        <v>-364</v>
      </c>
      <c r="AG28" s="813"/>
      <c r="AH28" s="813"/>
      <c r="AI28" s="813"/>
      <c r="AJ28" s="816"/>
      <c r="AK28" s="817">
        <v>861</v>
      </c>
      <c r="AL28" s="808"/>
      <c r="AM28" s="808"/>
      <c r="AN28" s="808"/>
      <c r="AO28" s="808"/>
      <c r="AP28" s="808" t="s">
        <v>556</v>
      </c>
      <c r="AQ28" s="808"/>
      <c r="AR28" s="808"/>
      <c r="AS28" s="808"/>
      <c r="AT28" s="808"/>
      <c r="AU28" s="808" t="s">
        <v>552</v>
      </c>
      <c r="AV28" s="808"/>
      <c r="AW28" s="808"/>
      <c r="AX28" s="808"/>
      <c r="AY28" s="808"/>
      <c r="AZ28" s="809" t="s">
        <v>552</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382</v>
      </c>
      <c r="C29" s="746"/>
      <c r="D29" s="746"/>
      <c r="E29" s="746"/>
      <c r="F29" s="746"/>
      <c r="G29" s="746"/>
      <c r="H29" s="746"/>
      <c r="I29" s="746"/>
      <c r="J29" s="746"/>
      <c r="K29" s="746"/>
      <c r="L29" s="746"/>
      <c r="M29" s="746"/>
      <c r="N29" s="746"/>
      <c r="O29" s="746"/>
      <c r="P29" s="747"/>
      <c r="Q29" s="748">
        <v>355</v>
      </c>
      <c r="R29" s="749"/>
      <c r="S29" s="749"/>
      <c r="T29" s="749"/>
      <c r="U29" s="749"/>
      <c r="V29" s="749">
        <v>346</v>
      </c>
      <c r="W29" s="749"/>
      <c r="X29" s="749"/>
      <c r="Y29" s="749"/>
      <c r="Z29" s="749"/>
      <c r="AA29" s="749">
        <v>9</v>
      </c>
      <c r="AB29" s="749"/>
      <c r="AC29" s="749"/>
      <c r="AD29" s="749"/>
      <c r="AE29" s="750"/>
      <c r="AF29" s="751">
        <v>9</v>
      </c>
      <c r="AG29" s="752"/>
      <c r="AH29" s="752"/>
      <c r="AI29" s="752"/>
      <c r="AJ29" s="753"/>
      <c r="AK29" s="820">
        <v>132</v>
      </c>
      <c r="AL29" s="821"/>
      <c r="AM29" s="821"/>
      <c r="AN29" s="821"/>
      <c r="AO29" s="821"/>
      <c r="AP29" s="821" t="s">
        <v>552</v>
      </c>
      <c r="AQ29" s="821"/>
      <c r="AR29" s="821"/>
      <c r="AS29" s="821"/>
      <c r="AT29" s="821"/>
      <c r="AU29" s="821" t="s">
        <v>552</v>
      </c>
      <c r="AV29" s="821"/>
      <c r="AW29" s="821"/>
      <c r="AX29" s="821"/>
      <c r="AY29" s="821"/>
      <c r="AZ29" s="822" t="s">
        <v>552</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383</v>
      </c>
      <c r="C30" s="746"/>
      <c r="D30" s="746"/>
      <c r="E30" s="746"/>
      <c r="F30" s="746"/>
      <c r="G30" s="746"/>
      <c r="H30" s="746"/>
      <c r="I30" s="746"/>
      <c r="J30" s="746"/>
      <c r="K30" s="746"/>
      <c r="L30" s="746"/>
      <c r="M30" s="746"/>
      <c r="N30" s="746"/>
      <c r="O30" s="746"/>
      <c r="P30" s="747"/>
      <c r="Q30" s="748">
        <v>1038</v>
      </c>
      <c r="R30" s="749"/>
      <c r="S30" s="749"/>
      <c r="T30" s="749"/>
      <c r="U30" s="749"/>
      <c r="V30" s="749">
        <v>963</v>
      </c>
      <c r="W30" s="749"/>
      <c r="X30" s="749"/>
      <c r="Y30" s="749"/>
      <c r="Z30" s="749"/>
      <c r="AA30" s="749">
        <v>75</v>
      </c>
      <c r="AB30" s="749"/>
      <c r="AC30" s="749"/>
      <c r="AD30" s="749"/>
      <c r="AE30" s="750"/>
      <c r="AF30" s="751">
        <v>431</v>
      </c>
      <c r="AG30" s="752"/>
      <c r="AH30" s="752"/>
      <c r="AI30" s="752"/>
      <c r="AJ30" s="753"/>
      <c r="AK30" s="820" t="s">
        <v>478</v>
      </c>
      <c r="AL30" s="821"/>
      <c r="AM30" s="821"/>
      <c r="AN30" s="821"/>
      <c r="AO30" s="821"/>
      <c r="AP30" s="821">
        <v>1924</v>
      </c>
      <c r="AQ30" s="821"/>
      <c r="AR30" s="821"/>
      <c r="AS30" s="821"/>
      <c r="AT30" s="821"/>
      <c r="AU30" s="821" t="s">
        <v>478</v>
      </c>
      <c r="AV30" s="821"/>
      <c r="AW30" s="821"/>
      <c r="AX30" s="821"/>
      <c r="AY30" s="821"/>
      <c r="AZ30" s="822" t="s">
        <v>478</v>
      </c>
      <c r="BA30" s="822"/>
      <c r="BB30" s="822"/>
      <c r="BC30" s="822"/>
      <c r="BD30" s="822"/>
      <c r="BE30" s="818" t="s">
        <v>384</v>
      </c>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385</v>
      </c>
      <c r="C31" s="746"/>
      <c r="D31" s="746"/>
      <c r="E31" s="746"/>
      <c r="F31" s="746"/>
      <c r="G31" s="746"/>
      <c r="H31" s="746"/>
      <c r="I31" s="746"/>
      <c r="J31" s="746"/>
      <c r="K31" s="746"/>
      <c r="L31" s="746"/>
      <c r="M31" s="746"/>
      <c r="N31" s="746"/>
      <c r="O31" s="746"/>
      <c r="P31" s="747"/>
      <c r="Q31" s="748">
        <v>900</v>
      </c>
      <c r="R31" s="749"/>
      <c r="S31" s="749"/>
      <c r="T31" s="749"/>
      <c r="U31" s="749"/>
      <c r="V31" s="749">
        <v>875</v>
      </c>
      <c r="W31" s="749"/>
      <c r="X31" s="749"/>
      <c r="Y31" s="749"/>
      <c r="Z31" s="749"/>
      <c r="AA31" s="749">
        <v>25</v>
      </c>
      <c r="AB31" s="749"/>
      <c r="AC31" s="749"/>
      <c r="AD31" s="749"/>
      <c r="AE31" s="750"/>
      <c r="AF31" s="751">
        <v>116</v>
      </c>
      <c r="AG31" s="752"/>
      <c r="AH31" s="752"/>
      <c r="AI31" s="752"/>
      <c r="AJ31" s="753"/>
      <c r="AK31" s="820">
        <v>379</v>
      </c>
      <c r="AL31" s="821"/>
      <c r="AM31" s="821"/>
      <c r="AN31" s="821"/>
      <c r="AO31" s="821"/>
      <c r="AP31" s="821">
        <v>4223</v>
      </c>
      <c r="AQ31" s="821"/>
      <c r="AR31" s="821"/>
      <c r="AS31" s="821"/>
      <c r="AT31" s="821"/>
      <c r="AU31" s="821">
        <v>3716</v>
      </c>
      <c r="AV31" s="821"/>
      <c r="AW31" s="821"/>
      <c r="AX31" s="821"/>
      <c r="AY31" s="821"/>
      <c r="AZ31" s="822" t="s">
        <v>552</v>
      </c>
      <c r="BA31" s="822"/>
      <c r="BB31" s="822"/>
      <c r="BC31" s="822"/>
      <c r="BD31" s="822"/>
      <c r="BE31" s="818" t="s">
        <v>386</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c r="C32" s="746"/>
      <c r="D32" s="746"/>
      <c r="E32" s="746"/>
      <c r="F32" s="746"/>
      <c r="G32" s="746"/>
      <c r="H32" s="746"/>
      <c r="I32" s="746"/>
      <c r="J32" s="746"/>
      <c r="K32" s="746"/>
      <c r="L32" s="746"/>
      <c r="M32" s="746"/>
      <c r="N32" s="746"/>
      <c r="O32" s="746"/>
      <c r="P32" s="747"/>
      <c r="Q32" s="748"/>
      <c r="R32" s="749"/>
      <c r="S32" s="749"/>
      <c r="T32" s="749"/>
      <c r="U32" s="749"/>
      <c r="V32" s="749"/>
      <c r="W32" s="749"/>
      <c r="X32" s="749"/>
      <c r="Y32" s="749"/>
      <c r="Z32" s="749"/>
      <c r="AA32" s="749"/>
      <c r="AB32" s="749"/>
      <c r="AC32" s="749"/>
      <c r="AD32" s="749"/>
      <c r="AE32" s="750"/>
      <c r="AF32" s="751"/>
      <c r="AG32" s="752"/>
      <c r="AH32" s="752"/>
      <c r="AI32" s="752"/>
      <c r="AJ32" s="753"/>
      <c r="AK32" s="820"/>
      <c r="AL32" s="821"/>
      <c r="AM32" s="821"/>
      <c r="AN32" s="821"/>
      <c r="AO32" s="821"/>
      <c r="AP32" s="821"/>
      <c r="AQ32" s="821"/>
      <c r="AR32" s="821"/>
      <c r="AS32" s="821"/>
      <c r="AT32" s="821"/>
      <c r="AU32" s="821"/>
      <c r="AV32" s="821"/>
      <c r="AW32" s="821"/>
      <c r="AX32" s="821"/>
      <c r="AY32" s="821"/>
      <c r="AZ32" s="822"/>
      <c r="BA32" s="822"/>
      <c r="BB32" s="822"/>
      <c r="BC32" s="822"/>
      <c r="BD32" s="822"/>
      <c r="BE32" s="818"/>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c r="C33" s="746"/>
      <c r="D33" s="746"/>
      <c r="E33" s="746"/>
      <c r="F33" s="746"/>
      <c r="G33" s="746"/>
      <c r="H33" s="746"/>
      <c r="I33" s="746"/>
      <c r="J33" s="746"/>
      <c r="K33" s="746"/>
      <c r="L33" s="746"/>
      <c r="M33" s="746"/>
      <c r="N33" s="746"/>
      <c r="O33" s="746"/>
      <c r="P33" s="747"/>
      <c r="Q33" s="748"/>
      <c r="R33" s="749"/>
      <c r="S33" s="749"/>
      <c r="T33" s="749"/>
      <c r="U33" s="749"/>
      <c r="V33" s="749"/>
      <c r="W33" s="749"/>
      <c r="X33" s="749"/>
      <c r="Y33" s="749"/>
      <c r="Z33" s="749"/>
      <c r="AA33" s="749"/>
      <c r="AB33" s="749"/>
      <c r="AC33" s="749"/>
      <c r="AD33" s="749"/>
      <c r="AE33" s="750"/>
      <c r="AF33" s="751"/>
      <c r="AG33" s="752"/>
      <c r="AH33" s="752"/>
      <c r="AI33" s="752"/>
      <c r="AJ33" s="753"/>
      <c r="AK33" s="820"/>
      <c r="AL33" s="821"/>
      <c r="AM33" s="821"/>
      <c r="AN33" s="821"/>
      <c r="AO33" s="821"/>
      <c r="AP33" s="821"/>
      <c r="AQ33" s="821"/>
      <c r="AR33" s="821"/>
      <c r="AS33" s="821"/>
      <c r="AT33" s="821"/>
      <c r="AU33" s="821"/>
      <c r="AV33" s="821"/>
      <c r="AW33" s="821"/>
      <c r="AX33" s="821"/>
      <c r="AY33" s="821"/>
      <c r="AZ33" s="822"/>
      <c r="BA33" s="822"/>
      <c r="BB33" s="822"/>
      <c r="BC33" s="822"/>
      <c r="BD33" s="822"/>
      <c r="BE33" s="818"/>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387</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369</v>
      </c>
      <c r="B63" s="780" t="s">
        <v>388</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192</v>
      </c>
      <c r="AG63" s="832"/>
      <c r="AH63" s="832"/>
      <c r="AI63" s="832"/>
      <c r="AJ63" s="833"/>
      <c r="AK63" s="834"/>
      <c r="AL63" s="829"/>
      <c r="AM63" s="829"/>
      <c r="AN63" s="829"/>
      <c r="AO63" s="829"/>
      <c r="AP63" s="832"/>
      <c r="AQ63" s="832"/>
      <c r="AR63" s="832"/>
      <c r="AS63" s="832"/>
      <c r="AT63" s="832"/>
      <c r="AU63" s="832"/>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390</v>
      </c>
      <c r="B66" s="731"/>
      <c r="C66" s="731"/>
      <c r="D66" s="731"/>
      <c r="E66" s="731"/>
      <c r="F66" s="731"/>
      <c r="G66" s="731"/>
      <c r="H66" s="731"/>
      <c r="I66" s="731"/>
      <c r="J66" s="731"/>
      <c r="K66" s="731"/>
      <c r="L66" s="731"/>
      <c r="M66" s="731"/>
      <c r="N66" s="731"/>
      <c r="O66" s="731"/>
      <c r="P66" s="732"/>
      <c r="Q66" s="707" t="s">
        <v>373</v>
      </c>
      <c r="R66" s="708"/>
      <c r="S66" s="708"/>
      <c r="T66" s="708"/>
      <c r="U66" s="709"/>
      <c r="V66" s="707" t="s">
        <v>374</v>
      </c>
      <c r="W66" s="708"/>
      <c r="X66" s="708"/>
      <c r="Y66" s="708"/>
      <c r="Z66" s="709"/>
      <c r="AA66" s="707" t="s">
        <v>375</v>
      </c>
      <c r="AB66" s="708"/>
      <c r="AC66" s="708"/>
      <c r="AD66" s="708"/>
      <c r="AE66" s="709"/>
      <c r="AF66" s="842" t="s">
        <v>376</v>
      </c>
      <c r="AG66" s="803"/>
      <c r="AH66" s="803"/>
      <c r="AI66" s="803"/>
      <c r="AJ66" s="843"/>
      <c r="AK66" s="707" t="s">
        <v>377</v>
      </c>
      <c r="AL66" s="731"/>
      <c r="AM66" s="731"/>
      <c r="AN66" s="731"/>
      <c r="AO66" s="732"/>
      <c r="AP66" s="707" t="s">
        <v>378</v>
      </c>
      <c r="AQ66" s="708"/>
      <c r="AR66" s="708"/>
      <c r="AS66" s="708"/>
      <c r="AT66" s="709"/>
      <c r="AU66" s="707" t="s">
        <v>391</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537</v>
      </c>
      <c r="C68" s="860"/>
      <c r="D68" s="860"/>
      <c r="E68" s="860"/>
      <c r="F68" s="860"/>
      <c r="G68" s="860"/>
      <c r="H68" s="860"/>
      <c r="I68" s="860"/>
      <c r="J68" s="860"/>
      <c r="K68" s="860"/>
      <c r="L68" s="860"/>
      <c r="M68" s="860"/>
      <c r="N68" s="860"/>
      <c r="O68" s="860"/>
      <c r="P68" s="861"/>
      <c r="Q68" s="862">
        <v>1475</v>
      </c>
      <c r="R68" s="856"/>
      <c r="S68" s="856"/>
      <c r="T68" s="856"/>
      <c r="U68" s="856"/>
      <c r="V68" s="856">
        <v>1338</v>
      </c>
      <c r="W68" s="856"/>
      <c r="X68" s="856"/>
      <c r="Y68" s="856"/>
      <c r="Z68" s="856"/>
      <c r="AA68" s="856">
        <v>137</v>
      </c>
      <c r="AB68" s="856"/>
      <c r="AC68" s="856"/>
      <c r="AD68" s="856"/>
      <c r="AE68" s="856"/>
      <c r="AF68" s="856">
        <v>12</v>
      </c>
      <c r="AG68" s="856"/>
      <c r="AH68" s="856"/>
      <c r="AI68" s="856"/>
      <c r="AJ68" s="856"/>
      <c r="AK68" s="856" t="s">
        <v>552</v>
      </c>
      <c r="AL68" s="856"/>
      <c r="AM68" s="856"/>
      <c r="AN68" s="856"/>
      <c r="AO68" s="856"/>
      <c r="AP68" s="856">
        <v>963</v>
      </c>
      <c r="AQ68" s="856"/>
      <c r="AR68" s="856"/>
      <c r="AS68" s="856"/>
      <c r="AT68" s="856"/>
      <c r="AU68" s="856">
        <v>963</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538</v>
      </c>
      <c r="C69" s="864"/>
      <c r="D69" s="864"/>
      <c r="E69" s="864"/>
      <c r="F69" s="864"/>
      <c r="G69" s="864"/>
      <c r="H69" s="864"/>
      <c r="I69" s="864"/>
      <c r="J69" s="864"/>
      <c r="K69" s="864"/>
      <c r="L69" s="864"/>
      <c r="M69" s="864"/>
      <c r="N69" s="864"/>
      <c r="O69" s="864"/>
      <c r="P69" s="865"/>
      <c r="Q69" s="866">
        <v>717</v>
      </c>
      <c r="R69" s="821"/>
      <c r="S69" s="821"/>
      <c r="T69" s="821"/>
      <c r="U69" s="821"/>
      <c r="V69" s="821">
        <v>684</v>
      </c>
      <c r="W69" s="821"/>
      <c r="X69" s="821"/>
      <c r="Y69" s="821"/>
      <c r="Z69" s="821"/>
      <c r="AA69" s="821">
        <v>33</v>
      </c>
      <c r="AB69" s="821"/>
      <c r="AC69" s="821"/>
      <c r="AD69" s="821"/>
      <c r="AE69" s="821"/>
      <c r="AF69" s="821">
        <v>33</v>
      </c>
      <c r="AG69" s="821"/>
      <c r="AH69" s="821"/>
      <c r="AI69" s="821"/>
      <c r="AJ69" s="821"/>
      <c r="AK69" s="821">
        <v>28</v>
      </c>
      <c r="AL69" s="821"/>
      <c r="AM69" s="821"/>
      <c r="AN69" s="821"/>
      <c r="AO69" s="821"/>
      <c r="AP69" s="821">
        <v>768</v>
      </c>
      <c r="AQ69" s="821"/>
      <c r="AR69" s="821"/>
      <c r="AS69" s="821"/>
      <c r="AT69" s="821"/>
      <c r="AU69" s="821" t="s">
        <v>552</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539</v>
      </c>
      <c r="C70" s="864"/>
      <c r="D70" s="864"/>
      <c r="E70" s="864"/>
      <c r="F70" s="864"/>
      <c r="G70" s="864"/>
      <c r="H70" s="864"/>
      <c r="I70" s="864"/>
      <c r="J70" s="864"/>
      <c r="K70" s="864"/>
      <c r="L70" s="864"/>
      <c r="M70" s="864"/>
      <c r="N70" s="864"/>
      <c r="O70" s="864"/>
      <c r="P70" s="865"/>
      <c r="Q70" s="866">
        <v>9111</v>
      </c>
      <c r="R70" s="821"/>
      <c r="S70" s="821"/>
      <c r="T70" s="821"/>
      <c r="U70" s="821"/>
      <c r="V70" s="821">
        <v>8473</v>
      </c>
      <c r="W70" s="821"/>
      <c r="X70" s="821"/>
      <c r="Y70" s="821"/>
      <c r="Z70" s="821"/>
      <c r="AA70" s="821">
        <v>638</v>
      </c>
      <c r="AB70" s="821"/>
      <c r="AC70" s="821"/>
      <c r="AD70" s="821"/>
      <c r="AE70" s="821"/>
      <c r="AF70" s="821">
        <v>638</v>
      </c>
      <c r="AG70" s="821"/>
      <c r="AH70" s="821"/>
      <c r="AI70" s="821"/>
      <c r="AJ70" s="821"/>
      <c r="AK70" s="821">
        <v>3</v>
      </c>
      <c r="AL70" s="821"/>
      <c r="AM70" s="821"/>
      <c r="AN70" s="821"/>
      <c r="AO70" s="821"/>
      <c r="AP70" s="821" t="s">
        <v>552</v>
      </c>
      <c r="AQ70" s="821"/>
      <c r="AR70" s="821"/>
      <c r="AS70" s="821"/>
      <c r="AT70" s="821"/>
      <c r="AU70" s="821" t="s">
        <v>552</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540</v>
      </c>
      <c r="C71" s="864"/>
      <c r="D71" s="864"/>
      <c r="E71" s="864"/>
      <c r="F71" s="864"/>
      <c r="G71" s="864"/>
      <c r="H71" s="864"/>
      <c r="I71" s="864"/>
      <c r="J71" s="864"/>
      <c r="K71" s="864"/>
      <c r="L71" s="864"/>
      <c r="M71" s="864"/>
      <c r="N71" s="864"/>
      <c r="O71" s="864"/>
      <c r="P71" s="865"/>
      <c r="Q71" s="866">
        <v>956</v>
      </c>
      <c r="R71" s="821"/>
      <c r="S71" s="821"/>
      <c r="T71" s="821"/>
      <c r="U71" s="821"/>
      <c r="V71" s="821">
        <v>860</v>
      </c>
      <c r="W71" s="821"/>
      <c r="X71" s="821"/>
      <c r="Y71" s="821"/>
      <c r="Z71" s="821"/>
      <c r="AA71" s="821">
        <v>96</v>
      </c>
      <c r="AB71" s="821"/>
      <c r="AC71" s="821"/>
      <c r="AD71" s="821"/>
      <c r="AE71" s="821"/>
      <c r="AF71" s="821">
        <v>68</v>
      </c>
      <c r="AG71" s="821"/>
      <c r="AH71" s="821"/>
      <c r="AI71" s="821"/>
      <c r="AJ71" s="821"/>
      <c r="AK71" s="821" t="s">
        <v>552</v>
      </c>
      <c r="AL71" s="821"/>
      <c r="AM71" s="821"/>
      <c r="AN71" s="821"/>
      <c r="AO71" s="821"/>
      <c r="AP71" s="821">
        <v>274</v>
      </c>
      <c r="AQ71" s="821"/>
      <c r="AR71" s="821"/>
      <c r="AS71" s="821"/>
      <c r="AT71" s="821"/>
      <c r="AU71" s="821" t="s">
        <v>552</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541</v>
      </c>
      <c r="C72" s="864"/>
      <c r="D72" s="864"/>
      <c r="E72" s="864"/>
      <c r="F72" s="864"/>
      <c r="G72" s="864"/>
      <c r="H72" s="864"/>
      <c r="I72" s="864"/>
      <c r="J72" s="864"/>
      <c r="K72" s="864"/>
      <c r="L72" s="864"/>
      <c r="M72" s="864"/>
      <c r="N72" s="864"/>
      <c r="O72" s="864"/>
      <c r="P72" s="865"/>
      <c r="Q72" s="866" t="s">
        <v>552</v>
      </c>
      <c r="R72" s="821"/>
      <c r="S72" s="821"/>
      <c r="T72" s="821"/>
      <c r="U72" s="821"/>
      <c r="V72" s="821">
        <v>18</v>
      </c>
      <c r="W72" s="821"/>
      <c r="X72" s="821"/>
      <c r="Y72" s="821"/>
      <c r="Z72" s="821"/>
      <c r="AA72" s="821">
        <v>-18</v>
      </c>
      <c r="AB72" s="821"/>
      <c r="AC72" s="821"/>
      <c r="AD72" s="821"/>
      <c r="AE72" s="821"/>
      <c r="AF72" s="821">
        <v>0</v>
      </c>
      <c r="AG72" s="821"/>
      <c r="AH72" s="821"/>
      <c r="AI72" s="821"/>
      <c r="AJ72" s="821"/>
      <c r="AK72" s="821">
        <v>18</v>
      </c>
      <c r="AL72" s="821"/>
      <c r="AM72" s="821"/>
      <c r="AN72" s="821"/>
      <c r="AO72" s="821"/>
      <c r="AP72" s="821">
        <v>123</v>
      </c>
      <c r="AQ72" s="821"/>
      <c r="AR72" s="821"/>
      <c r="AS72" s="821"/>
      <c r="AT72" s="821"/>
      <c r="AU72" s="821" t="s">
        <v>552</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542</v>
      </c>
      <c r="C73" s="864"/>
      <c r="D73" s="864"/>
      <c r="E73" s="864"/>
      <c r="F73" s="864"/>
      <c r="G73" s="864"/>
      <c r="H73" s="864"/>
      <c r="I73" s="864"/>
      <c r="J73" s="864"/>
      <c r="K73" s="864"/>
      <c r="L73" s="864"/>
      <c r="M73" s="864"/>
      <c r="N73" s="864"/>
      <c r="O73" s="864"/>
      <c r="P73" s="865"/>
      <c r="Q73" s="866">
        <v>240</v>
      </c>
      <c r="R73" s="821"/>
      <c r="S73" s="821"/>
      <c r="T73" s="821"/>
      <c r="U73" s="821"/>
      <c r="V73" s="821">
        <v>227</v>
      </c>
      <c r="W73" s="821"/>
      <c r="X73" s="821"/>
      <c r="Y73" s="821"/>
      <c r="Z73" s="821"/>
      <c r="AA73" s="821">
        <v>13</v>
      </c>
      <c r="AB73" s="821"/>
      <c r="AC73" s="821"/>
      <c r="AD73" s="821"/>
      <c r="AE73" s="821"/>
      <c r="AF73" s="821">
        <v>13</v>
      </c>
      <c r="AG73" s="821"/>
      <c r="AH73" s="821"/>
      <c r="AI73" s="821"/>
      <c r="AJ73" s="821"/>
      <c r="AK73" s="821" t="s">
        <v>552</v>
      </c>
      <c r="AL73" s="821"/>
      <c r="AM73" s="821"/>
      <c r="AN73" s="821"/>
      <c r="AO73" s="821"/>
      <c r="AP73" s="821" t="s">
        <v>552</v>
      </c>
      <c r="AQ73" s="821"/>
      <c r="AR73" s="821"/>
      <c r="AS73" s="821"/>
      <c r="AT73" s="821"/>
      <c r="AU73" s="821" t="s">
        <v>552</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t="s">
        <v>543</v>
      </c>
      <c r="C74" s="864"/>
      <c r="D74" s="864"/>
      <c r="E74" s="864"/>
      <c r="F74" s="864"/>
      <c r="G74" s="864"/>
      <c r="H74" s="864"/>
      <c r="I74" s="864"/>
      <c r="J74" s="864"/>
      <c r="K74" s="864"/>
      <c r="L74" s="864"/>
      <c r="M74" s="864"/>
      <c r="N74" s="864"/>
      <c r="O74" s="864"/>
      <c r="P74" s="865"/>
      <c r="Q74" s="866">
        <v>84</v>
      </c>
      <c r="R74" s="821"/>
      <c r="S74" s="821"/>
      <c r="T74" s="821"/>
      <c r="U74" s="821"/>
      <c r="V74" s="821">
        <v>83</v>
      </c>
      <c r="W74" s="821"/>
      <c r="X74" s="821"/>
      <c r="Y74" s="821"/>
      <c r="Z74" s="821"/>
      <c r="AA74" s="821">
        <v>1</v>
      </c>
      <c r="AB74" s="821"/>
      <c r="AC74" s="821"/>
      <c r="AD74" s="821"/>
      <c r="AE74" s="821"/>
      <c r="AF74" s="821">
        <v>1</v>
      </c>
      <c r="AG74" s="821"/>
      <c r="AH74" s="821"/>
      <c r="AI74" s="821"/>
      <c r="AJ74" s="821"/>
      <c r="AK74" s="821" t="s">
        <v>552</v>
      </c>
      <c r="AL74" s="821"/>
      <c r="AM74" s="821"/>
      <c r="AN74" s="821"/>
      <c r="AO74" s="821"/>
      <c r="AP74" s="821" t="s">
        <v>552</v>
      </c>
      <c r="AQ74" s="821"/>
      <c r="AR74" s="821"/>
      <c r="AS74" s="821"/>
      <c r="AT74" s="821"/>
      <c r="AU74" s="821" t="s">
        <v>552</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t="s">
        <v>544</v>
      </c>
      <c r="C75" s="864"/>
      <c r="D75" s="864"/>
      <c r="E75" s="864"/>
      <c r="F75" s="864"/>
      <c r="G75" s="864"/>
      <c r="H75" s="864"/>
      <c r="I75" s="864"/>
      <c r="J75" s="864"/>
      <c r="K75" s="864"/>
      <c r="L75" s="864"/>
      <c r="M75" s="864"/>
      <c r="N75" s="864"/>
      <c r="O75" s="864"/>
      <c r="P75" s="865"/>
      <c r="Q75" s="869">
        <v>12</v>
      </c>
      <c r="R75" s="870"/>
      <c r="S75" s="870"/>
      <c r="T75" s="870"/>
      <c r="U75" s="820"/>
      <c r="V75" s="871">
        <v>11</v>
      </c>
      <c r="W75" s="870"/>
      <c r="X75" s="870"/>
      <c r="Y75" s="870"/>
      <c r="Z75" s="820"/>
      <c r="AA75" s="871">
        <v>1</v>
      </c>
      <c r="AB75" s="870"/>
      <c r="AC75" s="870"/>
      <c r="AD75" s="870"/>
      <c r="AE75" s="820"/>
      <c r="AF75" s="871">
        <v>1</v>
      </c>
      <c r="AG75" s="870"/>
      <c r="AH75" s="870"/>
      <c r="AI75" s="870"/>
      <c r="AJ75" s="820"/>
      <c r="AK75" s="871" t="s">
        <v>552</v>
      </c>
      <c r="AL75" s="870"/>
      <c r="AM75" s="870"/>
      <c r="AN75" s="870"/>
      <c r="AO75" s="820"/>
      <c r="AP75" s="871" t="s">
        <v>552</v>
      </c>
      <c r="AQ75" s="870"/>
      <c r="AR75" s="870"/>
      <c r="AS75" s="870"/>
      <c r="AT75" s="820"/>
      <c r="AU75" s="871" t="s">
        <v>552</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t="s">
        <v>545</v>
      </c>
      <c r="C76" s="864"/>
      <c r="D76" s="864"/>
      <c r="E76" s="864"/>
      <c r="F76" s="864"/>
      <c r="G76" s="864"/>
      <c r="H76" s="864"/>
      <c r="I76" s="864"/>
      <c r="J76" s="864"/>
      <c r="K76" s="864"/>
      <c r="L76" s="864"/>
      <c r="M76" s="864"/>
      <c r="N76" s="864"/>
      <c r="O76" s="864"/>
      <c r="P76" s="865"/>
      <c r="Q76" s="869">
        <v>207</v>
      </c>
      <c r="R76" s="870"/>
      <c r="S76" s="870"/>
      <c r="T76" s="870"/>
      <c r="U76" s="820"/>
      <c r="V76" s="871">
        <v>179</v>
      </c>
      <c r="W76" s="870"/>
      <c r="X76" s="870"/>
      <c r="Y76" s="870"/>
      <c r="Z76" s="820"/>
      <c r="AA76" s="871">
        <v>29</v>
      </c>
      <c r="AB76" s="870"/>
      <c r="AC76" s="870"/>
      <c r="AD76" s="870"/>
      <c r="AE76" s="820"/>
      <c r="AF76" s="871">
        <v>29</v>
      </c>
      <c r="AG76" s="870"/>
      <c r="AH76" s="870"/>
      <c r="AI76" s="870"/>
      <c r="AJ76" s="820"/>
      <c r="AK76" s="871" t="s">
        <v>552</v>
      </c>
      <c r="AL76" s="870"/>
      <c r="AM76" s="870"/>
      <c r="AN76" s="870"/>
      <c r="AO76" s="820"/>
      <c r="AP76" s="871" t="s">
        <v>552</v>
      </c>
      <c r="AQ76" s="870"/>
      <c r="AR76" s="870"/>
      <c r="AS76" s="870"/>
      <c r="AT76" s="820"/>
      <c r="AU76" s="871" t="s">
        <v>552</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t="s">
        <v>546</v>
      </c>
      <c r="C77" s="864"/>
      <c r="D77" s="864"/>
      <c r="E77" s="864"/>
      <c r="F77" s="864"/>
      <c r="G77" s="864"/>
      <c r="H77" s="864"/>
      <c r="I77" s="864"/>
      <c r="J77" s="864"/>
      <c r="K77" s="864"/>
      <c r="L77" s="864"/>
      <c r="M77" s="864"/>
      <c r="N77" s="864"/>
      <c r="O77" s="864"/>
      <c r="P77" s="865"/>
      <c r="Q77" s="869">
        <v>285</v>
      </c>
      <c r="R77" s="870"/>
      <c r="S77" s="870"/>
      <c r="T77" s="870"/>
      <c r="U77" s="820"/>
      <c r="V77" s="871">
        <v>267</v>
      </c>
      <c r="W77" s="870"/>
      <c r="X77" s="870"/>
      <c r="Y77" s="870"/>
      <c r="Z77" s="820"/>
      <c r="AA77" s="871">
        <v>18</v>
      </c>
      <c r="AB77" s="870"/>
      <c r="AC77" s="870"/>
      <c r="AD77" s="870"/>
      <c r="AE77" s="820"/>
      <c r="AF77" s="871">
        <v>18</v>
      </c>
      <c r="AG77" s="870"/>
      <c r="AH77" s="870"/>
      <c r="AI77" s="870"/>
      <c r="AJ77" s="820"/>
      <c r="AK77" s="871" t="s">
        <v>552</v>
      </c>
      <c r="AL77" s="870"/>
      <c r="AM77" s="870"/>
      <c r="AN77" s="870"/>
      <c r="AO77" s="820"/>
      <c r="AP77" s="871">
        <v>1276</v>
      </c>
      <c r="AQ77" s="870"/>
      <c r="AR77" s="870"/>
      <c r="AS77" s="870"/>
      <c r="AT77" s="820"/>
      <c r="AU77" s="871" t="s">
        <v>552</v>
      </c>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t="s">
        <v>547</v>
      </c>
      <c r="C78" s="864"/>
      <c r="D78" s="864"/>
      <c r="E78" s="864"/>
      <c r="F78" s="864"/>
      <c r="G78" s="864"/>
      <c r="H78" s="864"/>
      <c r="I78" s="864"/>
      <c r="J78" s="864"/>
      <c r="K78" s="864"/>
      <c r="L78" s="864"/>
      <c r="M78" s="864"/>
      <c r="N78" s="864"/>
      <c r="O78" s="864"/>
      <c r="P78" s="865"/>
      <c r="Q78" s="866">
        <v>993</v>
      </c>
      <c r="R78" s="821"/>
      <c r="S78" s="821"/>
      <c r="T78" s="821"/>
      <c r="U78" s="821"/>
      <c r="V78" s="821">
        <v>953</v>
      </c>
      <c r="W78" s="821"/>
      <c r="X78" s="821"/>
      <c r="Y78" s="821"/>
      <c r="Z78" s="821"/>
      <c r="AA78" s="821">
        <v>40</v>
      </c>
      <c r="AB78" s="821"/>
      <c r="AC78" s="821"/>
      <c r="AD78" s="821"/>
      <c r="AE78" s="821"/>
      <c r="AF78" s="821">
        <v>40</v>
      </c>
      <c r="AG78" s="821"/>
      <c r="AH78" s="821"/>
      <c r="AI78" s="821"/>
      <c r="AJ78" s="821"/>
      <c r="AK78" s="821" t="s">
        <v>552</v>
      </c>
      <c r="AL78" s="821"/>
      <c r="AM78" s="821"/>
      <c r="AN78" s="821"/>
      <c r="AO78" s="821"/>
      <c r="AP78" s="821" t="s">
        <v>552</v>
      </c>
      <c r="AQ78" s="821"/>
      <c r="AR78" s="821"/>
      <c r="AS78" s="821"/>
      <c r="AT78" s="821"/>
      <c r="AU78" s="821" t="s">
        <v>552</v>
      </c>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t="s">
        <v>548</v>
      </c>
      <c r="C79" s="864"/>
      <c r="D79" s="864"/>
      <c r="E79" s="864"/>
      <c r="F79" s="864"/>
      <c r="G79" s="864"/>
      <c r="H79" s="864"/>
      <c r="I79" s="864"/>
      <c r="J79" s="864"/>
      <c r="K79" s="864"/>
      <c r="L79" s="864"/>
      <c r="M79" s="864"/>
      <c r="N79" s="864"/>
      <c r="O79" s="864"/>
      <c r="P79" s="865"/>
      <c r="Q79" s="866">
        <v>29848</v>
      </c>
      <c r="R79" s="821"/>
      <c r="S79" s="821"/>
      <c r="T79" s="821"/>
      <c r="U79" s="821"/>
      <c r="V79" s="821">
        <v>28863</v>
      </c>
      <c r="W79" s="821"/>
      <c r="X79" s="821"/>
      <c r="Y79" s="821"/>
      <c r="Z79" s="821"/>
      <c r="AA79" s="821">
        <v>985</v>
      </c>
      <c r="AB79" s="821"/>
      <c r="AC79" s="821"/>
      <c r="AD79" s="821"/>
      <c r="AE79" s="821"/>
      <c r="AF79" s="821">
        <v>985</v>
      </c>
      <c r="AG79" s="821"/>
      <c r="AH79" s="821"/>
      <c r="AI79" s="821"/>
      <c r="AJ79" s="821"/>
      <c r="AK79" s="821">
        <v>4112</v>
      </c>
      <c r="AL79" s="821"/>
      <c r="AM79" s="821"/>
      <c r="AN79" s="821"/>
      <c r="AO79" s="821"/>
      <c r="AP79" s="821" t="s">
        <v>552</v>
      </c>
      <c r="AQ79" s="821"/>
      <c r="AR79" s="821"/>
      <c r="AS79" s="821"/>
      <c r="AT79" s="821"/>
      <c r="AU79" s="821" t="s">
        <v>552</v>
      </c>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t="s">
        <v>549</v>
      </c>
      <c r="C80" s="864"/>
      <c r="D80" s="864"/>
      <c r="E80" s="864"/>
      <c r="F80" s="864"/>
      <c r="G80" s="864"/>
      <c r="H80" s="864"/>
      <c r="I80" s="864"/>
      <c r="J80" s="864"/>
      <c r="K80" s="864"/>
      <c r="L80" s="864"/>
      <c r="M80" s="864"/>
      <c r="N80" s="864"/>
      <c r="O80" s="864"/>
      <c r="P80" s="865"/>
      <c r="Q80" s="866">
        <v>271</v>
      </c>
      <c r="R80" s="821"/>
      <c r="S80" s="821"/>
      <c r="T80" s="821"/>
      <c r="U80" s="821"/>
      <c r="V80" s="821">
        <v>249</v>
      </c>
      <c r="W80" s="821"/>
      <c r="X80" s="821"/>
      <c r="Y80" s="821"/>
      <c r="Z80" s="821"/>
      <c r="AA80" s="821">
        <v>22</v>
      </c>
      <c r="AB80" s="821"/>
      <c r="AC80" s="821"/>
      <c r="AD80" s="821"/>
      <c r="AE80" s="821"/>
      <c r="AF80" s="821">
        <v>22</v>
      </c>
      <c r="AG80" s="821"/>
      <c r="AH80" s="821"/>
      <c r="AI80" s="821"/>
      <c r="AJ80" s="821"/>
      <c r="AK80" s="821" t="s">
        <v>552</v>
      </c>
      <c r="AL80" s="821"/>
      <c r="AM80" s="821"/>
      <c r="AN80" s="821"/>
      <c r="AO80" s="821"/>
      <c r="AP80" s="821" t="s">
        <v>552</v>
      </c>
      <c r="AQ80" s="821"/>
      <c r="AR80" s="821"/>
      <c r="AS80" s="821"/>
      <c r="AT80" s="821"/>
      <c r="AU80" s="821" t="s">
        <v>552</v>
      </c>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t="s">
        <v>550</v>
      </c>
      <c r="C81" s="864"/>
      <c r="D81" s="864"/>
      <c r="E81" s="864"/>
      <c r="F81" s="864"/>
      <c r="G81" s="864"/>
      <c r="H81" s="864"/>
      <c r="I81" s="864"/>
      <c r="J81" s="864"/>
      <c r="K81" s="864"/>
      <c r="L81" s="864"/>
      <c r="M81" s="864"/>
      <c r="N81" s="864"/>
      <c r="O81" s="864"/>
      <c r="P81" s="865"/>
      <c r="Q81" s="866">
        <v>142626</v>
      </c>
      <c r="R81" s="821"/>
      <c r="S81" s="821"/>
      <c r="T81" s="821"/>
      <c r="U81" s="821"/>
      <c r="V81" s="821">
        <v>136995</v>
      </c>
      <c r="W81" s="821"/>
      <c r="X81" s="821"/>
      <c r="Y81" s="821"/>
      <c r="Z81" s="821"/>
      <c r="AA81" s="821">
        <v>5631</v>
      </c>
      <c r="AB81" s="821"/>
      <c r="AC81" s="821"/>
      <c r="AD81" s="821"/>
      <c r="AE81" s="821"/>
      <c r="AF81" s="821">
        <v>5631</v>
      </c>
      <c r="AG81" s="821"/>
      <c r="AH81" s="821"/>
      <c r="AI81" s="821"/>
      <c r="AJ81" s="821"/>
      <c r="AK81" s="821">
        <v>1078</v>
      </c>
      <c r="AL81" s="821"/>
      <c r="AM81" s="821"/>
      <c r="AN81" s="821"/>
      <c r="AO81" s="821"/>
      <c r="AP81" s="821" t="s">
        <v>552</v>
      </c>
      <c r="AQ81" s="821"/>
      <c r="AR81" s="821"/>
      <c r="AS81" s="821"/>
      <c r="AT81" s="821"/>
      <c r="AU81" s="821" t="s">
        <v>552</v>
      </c>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369</v>
      </c>
      <c r="B88" s="780" t="s">
        <v>392</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c r="AG88" s="832"/>
      <c r="AH88" s="832"/>
      <c r="AI88" s="832"/>
      <c r="AJ88" s="832"/>
      <c r="AK88" s="829"/>
      <c r="AL88" s="829"/>
      <c r="AM88" s="829"/>
      <c r="AN88" s="829"/>
      <c r="AO88" s="829"/>
      <c r="AP88" s="832"/>
      <c r="AQ88" s="832"/>
      <c r="AR88" s="832"/>
      <c r="AS88" s="832"/>
      <c r="AT88" s="832"/>
      <c r="AU88" s="832"/>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780" t="s">
        <v>393</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400</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401</v>
      </c>
      <c r="AB109" s="885"/>
      <c r="AC109" s="885"/>
      <c r="AD109" s="885"/>
      <c r="AE109" s="886"/>
      <c r="AF109" s="884" t="s">
        <v>288</v>
      </c>
      <c r="AG109" s="885"/>
      <c r="AH109" s="885"/>
      <c r="AI109" s="885"/>
      <c r="AJ109" s="886"/>
      <c r="AK109" s="884" t="s">
        <v>287</v>
      </c>
      <c r="AL109" s="885"/>
      <c r="AM109" s="885"/>
      <c r="AN109" s="885"/>
      <c r="AO109" s="886"/>
      <c r="AP109" s="884" t="s">
        <v>402</v>
      </c>
      <c r="AQ109" s="885"/>
      <c r="AR109" s="885"/>
      <c r="AS109" s="885"/>
      <c r="AT109" s="887"/>
      <c r="AU109" s="904" t="s">
        <v>400</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401</v>
      </c>
      <c r="BR109" s="885"/>
      <c r="BS109" s="885"/>
      <c r="BT109" s="885"/>
      <c r="BU109" s="886"/>
      <c r="BV109" s="884" t="s">
        <v>288</v>
      </c>
      <c r="BW109" s="885"/>
      <c r="BX109" s="885"/>
      <c r="BY109" s="885"/>
      <c r="BZ109" s="886"/>
      <c r="CA109" s="884" t="s">
        <v>287</v>
      </c>
      <c r="CB109" s="885"/>
      <c r="CC109" s="885"/>
      <c r="CD109" s="885"/>
      <c r="CE109" s="886"/>
      <c r="CF109" s="905" t="s">
        <v>402</v>
      </c>
      <c r="CG109" s="905"/>
      <c r="CH109" s="905"/>
      <c r="CI109" s="905"/>
      <c r="CJ109" s="905"/>
      <c r="CK109" s="884" t="s">
        <v>403</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401</v>
      </c>
      <c r="DH109" s="885"/>
      <c r="DI109" s="885"/>
      <c r="DJ109" s="885"/>
      <c r="DK109" s="886"/>
      <c r="DL109" s="884" t="s">
        <v>288</v>
      </c>
      <c r="DM109" s="885"/>
      <c r="DN109" s="885"/>
      <c r="DO109" s="885"/>
      <c r="DP109" s="886"/>
      <c r="DQ109" s="884" t="s">
        <v>287</v>
      </c>
      <c r="DR109" s="885"/>
      <c r="DS109" s="885"/>
      <c r="DT109" s="885"/>
      <c r="DU109" s="886"/>
      <c r="DV109" s="884" t="s">
        <v>402</v>
      </c>
      <c r="DW109" s="885"/>
      <c r="DX109" s="885"/>
      <c r="DY109" s="885"/>
      <c r="DZ109" s="887"/>
    </row>
    <row r="110" spans="1:131" s="199" customFormat="1" ht="26.25" customHeight="1">
      <c r="A110" s="888" t="s">
        <v>404</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1912921</v>
      </c>
      <c r="AB110" s="892"/>
      <c r="AC110" s="892"/>
      <c r="AD110" s="892"/>
      <c r="AE110" s="893"/>
      <c r="AF110" s="894">
        <v>2057241</v>
      </c>
      <c r="AG110" s="892"/>
      <c r="AH110" s="892"/>
      <c r="AI110" s="892"/>
      <c r="AJ110" s="893"/>
      <c r="AK110" s="894">
        <v>2055746</v>
      </c>
      <c r="AL110" s="892"/>
      <c r="AM110" s="892"/>
      <c r="AN110" s="892"/>
      <c r="AO110" s="893"/>
      <c r="AP110" s="895">
        <v>21.7</v>
      </c>
      <c r="AQ110" s="896"/>
      <c r="AR110" s="896"/>
      <c r="AS110" s="896"/>
      <c r="AT110" s="897"/>
      <c r="AU110" s="898" t="s">
        <v>61</v>
      </c>
      <c r="AV110" s="899"/>
      <c r="AW110" s="899"/>
      <c r="AX110" s="899"/>
      <c r="AY110" s="899"/>
      <c r="AZ110" s="940" t="s">
        <v>405</v>
      </c>
      <c r="BA110" s="889"/>
      <c r="BB110" s="889"/>
      <c r="BC110" s="889"/>
      <c r="BD110" s="889"/>
      <c r="BE110" s="889"/>
      <c r="BF110" s="889"/>
      <c r="BG110" s="889"/>
      <c r="BH110" s="889"/>
      <c r="BI110" s="889"/>
      <c r="BJ110" s="889"/>
      <c r="BK110" s="889"/>
      <c r="BL110" s="889"/>
      <c r="BM110" s="889"/>
      <c r="BN110" s="889"/>
      <c r="BO110" s="889"/>
      <c r="BP110" s="890"/>
      <c r="BQ110" s="926">
        <v>19739172</v>
      </c>
      <c r="BR110" s="927"/>
      <c r="BS110" s="927"/>
      <c r="BT110" s="927"/>
      <c r="BU110" s="927"/>
      <c r="BV110" s="927">
        <v>19220648</v>
      </c>
      <c r="BW110" s="927"/>
      <c r="BX110" s="927"/>
      <c r="BY110" s="927"/>
      <c r="BZ110" s="927"/>
      <c r="CA110" s="927">
        <v>20295767</v>
      </c>
      <c r="CB110" s="927"/>
      <c r="CC110" s="927"/>
      <c r="CD110" s="927"/>
      <c r="CE110" s="927"/>
      <c r="CF110" s="941">
        <v>213.8</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9"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409</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900"/>
      <c r="AV112" s="901"/>
      <c r="AW112" s="901"/>
      <c r="AX112" s="901"/>
      <c r="AY112" s="901"/>
      <c r="AZ112" s="949" t="s">
        <v>413</v>
      </c>
      <c r="BA112" s="950"/>
      <c r="BB112" s="950"/>
      <c r="BC112" s="950"/>
      <c r="BD112" s="950"/>
      <c r="BE112" s="950"/>
      <c r="BF112" s="950"/>
      <c r="BG112" s="950"/>
      <c r="BH112" s="950"/>
      <c r="BI112" s="950"/>
      <c r="BJ112" s="950"/>
      <c r="BK112" s="950"/>
      <c r="BL112" s="950"/>
      <c r="BM112" s="950"/>
      <c r="BN112" s="950"/>
      <c r="BO112" s="950"/>
      <c r="BP112" s="951"/>
      <c r="BQ112" s="919">
        <v>3850682</v>
      </c>
      <c r="BR112" s="920"/>
      <c r="BS112" s="920"/>
      <c r="BT112" s="920"/>
      <c r="BU112" s="920"/>
      <c r="BV112" s="920">
        <v>3805167</v>
      </c>
      <c r="BW112" s="920"/>
      <c r="BX112" s="920"/>
      <c r="BY112" s="920"/>
      <c r="BZ112" s="920"/>
      <c r="CA112" s="920">
        <v>3716320</v>
      </c>
      <c r="CB112" s="920"/>
      <c r="CC112" s="920"/>
      <c r="CD112" s="920"/>
      <c r="CE112" s="920"/>
      <c r="CF112" s="914">
        <v>39.200000000000003</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9"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218974</v>
      </c>
      <c r="AB113" s="934"/>
      <c r="AC113" s="934"/>
      <c r="AD113" s="934"/>
      <c r="AE113" s="935"/>
      <c r="AF113" s="936">
        <v>227821</v>
      </c>
      <c r="AG113" s="934"/>
      <c r="AH113" s="934"/>
      <c r="AI113" s="934"/>
      <c r="AJ113" s="935"/>
      <c r="AK113" s="936">
        <v>229171</v>
      </c>
      <c r="AL113" s="934"/>
      <c r="AM113" s="934"/>
      <c r="AN113" s="934"/>
      <c r="AO113" s="935"/>
      <c r="AP113" s="937">
        <v>2.4</v>
      </c>
      <c r="AQ113" s="938"/>
      <c r="AR113" s="938"/>
      <c r="AS113" s="938"/>
      <c r="AT113" s="939"/>
      <c r="AU113" s="900"/>
      <c r="AV113" s="901"/>
      <c r="AW113" s="901"/>
      <c r="AX113" s="901"/>
      <c r="AY113" s="901"/>
      <c r="AZ113" s="949" t="s">
        <v>416</v>
      </c>
      <c r="BA113" s="950"/>
      <c r="BB113" s="950"/>
      <c r="BC113" s="950"/>
      <c r="BD113" s="950"/>
      <c r="BE113" s="950"/>
      <c r="BF113" s="950"/>
      <c r="BG113" s="950"/>
      <c r="BH113" s="950"/>
      <c r="BI113" s="950"/>
      <c r="BJ113" s="950"/>
      <c r="BK113" s="950"/>
      <c r="BL113" s="950"/>
      <c r="BM113" s="950"/>
      <c r="BN113" s="950"/>
      <c r="BO113" s="950"/>
      <c r="BP113" s="951"/>
      <c r="BQ113" s="919">
        <v>359178</v>
      </c>
      <c r="BR113" s="920"/>
      <c r="BS113" s="920"/>
      <c r="BT113" s="920"/>
      <c r="BU113" s="920"/>
      <c r="BV113" s="920">
        <v>485935</v>
      </c>
      <c r="BW113" s="920"/>
      <c r="BX113" s="920"/>
      <c r="BY113" s="920"/>
      <c r="BZ113" s="920"/>
      <c r="CA113" s="920">
        <v>570806</v>
      </c>
      <c r="CB113" s="920"/>
      <c r="CC113" s="920"/>
      <c r="CD113" s="920"/>
      <c r="CE113" s="920"/>
      <c r="CF113" s="914">
        <v>6</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9"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52864</v>
      </c>
      <c r="AB114" s="959"/>
      <c r="AC114" s="959"/>
      <c r="AD114" s="959"/>
      <c r="AE114" s="960"/>
      <c r="AF114" s="961">
        <v>49224</v>
      </c>
      <c r="AG114" s="959"/>
      <c r="AH114" s="959"/>
      <c r="AI114" s="959"/>
      <c r="AJ114" s="960"/>
      <c r="AK114" s="961">
        <v>93523</v>
      </c>
      <c r="AL114" s="959"/>
      <c r="AM114" s="959"/>
      <c r="AN114" s="959"/>
      <c r="AO114" s="960"/>
      <c r="AP114" s="962">
        <v>1</v>
      </c>
      <c r="AQ114" s="963"/>
      <c r="AR114" s="963"/>
      <c r="AS114" s="963"/>
      <c r="AT114" s="964"/>
      <c r="AU114" s="900"/>
      <c r="AV114" s="901"/>
      <c r="AW114" s="901"/>
      <c r="AX114" s="901"/>
      <c r="AY114" s="901"/>
      <c r="AZ114" s="949" t="s">
        <v>419</v>
      </c>
      <c r="BA114" s="950"/>
      <c r="BB114" s="950"/>
      <c r="BC114" s="950"/>
      <c r="BD114" s="950"/>
      <c r="BE114" s="950"/>
      <c r="BF114" s="950"/>
      <c r="BG114" s="950"/>
      <c r="BH114" s="950"/>
      <c r="BI114" s="950"/>
      <c r="BJ114" s="950"/>
      <c r="BK114" s="950"/>
      <c r="BL114" s="950"/>
      <c r="BM114" s="950"/>
      <c r="BN114" s="950"/>
      <c r="BO114" s="950"/>
      <c r="BP114" s="951"/>
      <c r="BQ114" s="919">
        <v>1450061</v>
      </c>
      <c r="BR114" s="920"/>
      <c r="BS114" s="920"/>
      <c r="BT114" s="920"/>
      <c r="BU114" s="920"/>
      <c r="BV114" s="920">
        <v>1049316</v>
      </c>
      <c r="BW114" s="920"/>
      <c r="BX114" s="920"/>
      <c r="BY114" s="920"/>
      <c r="BZ114" s="920"/>
      <c r="CA114" s="920">
        <v>908649</v>
      </c>
      <c r="CB114" s="920"/>
      <c r="CC114" s="920"/>
      <c r="CD114" s="920"/>
      <c r="CE114" s="920"/>
      <c r="CF114" s="914">
        <v>9.6</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9"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112</v>
      </c>
      <c r="AB115" s="934"/>
      <c r="AC115" s="934"/>
      <c r="AD115" s="934"/>
      <c r="AE115" s="935"/>
      <c r="AF115" s="936" t="s">
        <v>112</v>
      </c>
      <c r="AG115" s="934"/>
      <c r="AH115" s="934"/>
      <c r="AI115" s="934"/>
      <c r="AJ115" s="935"/>
      <c r="AK115" s="936" t="s">
        <v>112</v>
      </c>
      <c r="AL115" s="934"/>
      <c r="AM115" s="934"/>
      <c r="AN115" s="934"/>
      <c r="AO115" s="935"/>
      <c r="AP115" s="937" t="s">
        <v>112</v>
      </c>
      <c r="AQ115" s="938"/>
      <c r="AR115" s="938"/>
      <c r="AS115" s="938"/>
      <c r="AT115" s="939"/>
      <c r="AU115" s="900"/>
      <c r="AV115" s="901"/>
      <c r="AW115" s="901"/>
      <c r="AX115" s="901"/>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423</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9" customFormat="1" ht="26.25" customHeight="1">
      <c r="A116" s="956"/>
      <c r="B116" s="957"/>
      <c r="C116" s="965" t="s">
        <v>424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5</v>
      </c>
      <c r="AB116" s="959"/>
      <c r="AC116" s="959"/>
      <c r="AD116" s="959"/>
      <c r="AE116" s="960"/>
      <c r="AF116" s="961">
        <v>1</v>
      </c>
      <c r="AG116" s="959"/>
      <c r="AH116" s="959"/>
      <c r="AI116" s="959"/>
      <c r="AJ116" s="960"/>
      <c r="AK116" s="961">
        <v>2</v>
      </c>
      <c r="AL116" s="959"/>
      <c r="AM116" s="959"/>
      <c r="AN116" s="959"/>
      <c r="AO116" s="960"/>
      <c r="AP116" s="962">
        <v>0</v>
      </c>
      <c r="AQ116" s="963"/>
      <c r="AR116" s="963"/>
      <c r="AS116" s="963"/>
      <c r="AT116" s="964"/>
      <c r="AU116" s="900"/>
      <c r="AV116" s="901"/>
      <c r="AW116" s="901"/>
      <c r="AX116" s="901"/>
      <c r="AY116" s="901"/>
      <c r="AZ116" s="967" t="s">
        <v>425</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9" customFormat="1" ht="26.25" customHeight="1">
      <c r="A117" s="904"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427</v>
      </c>
      <c r="Z117" s="886"/>
      <c r="AA117" s="976">
        <v>2184764</v>
      </c>
      <c r="AB117" s="977"/>
      <c r="AC117" s="977"/>
      <c r="AD117" s="977"/>
      <c r="AE117" s="978"/>
      <c r="AF117" s="979">
        <v>2334287</v>
      </c>
      <c r="AG117" s="977"/>
      <c r="AH117" s="977"/>
      <c r="AI117" s="977"/>
      <c r="AJ117" s="978"/>
      <c r="AK117" s="979">
        <v>2378442</v>
      </c>
      <c r="AL117" s="977"/>
      <c r="AM117" s="977"/>
      <c r="AN117" s="977"/>
      <c r="AO117" s="978"/>
      <c r="AP117" s="980"/>
      <c r="AQ117" s="981"/>
      <c r="AR117" s="981"/>
      <c r="AS117" s="981"/>
      <c r="AT117" s="982"/>
      <c r="AU117" s="900"/>
      <c r="AV117" s="901"/>
      <c r="AW117" s="901"/>
      <c r="AX117" s="901"/>
      <c r="AY117" s="901"/>
      <c r="AZ117" s="967" t="s">
        <v>428</v>
      </c>
      <c r="BA117" s="968"/>
      <c r="BB117" s="968"/>
      <c r="BC117" s="968"/>
      <c r="BD117" s="968"/>
      <c r="BE117" s="968"/>
      <c r="BF117" s="968"/>
      <c r="BG117" s="968"/>
      <c r="BH117" s="968"/>
      <c r="BI117" s="968"/>
      <c r="BJ117" s="968"/>
      <c r="BK117" s="968"/>
      <c r="BL117" s="968"/>
      <c r="BM117" s="968"/>
      <c r="BN117" s="968"/>
      <c r="BO117" s="968"/>
      <c r="BP117" s="969"/>
      <c r="BQ117" s="919" t="s">
        <v>429</v>
      </c>
      <c r="BR117" s="920"/>
      <c r="BS117" s="920"/>
      <c r="BT117" s="920"/>
      <c r="BU117" s="920"/>
      <c r="BV117" s="920" t="s">
        <v>429</v>
      </c>
      <c r="BW117" s="920"/>
      <c r="BX117" s="920"/>
      <c r="BY117" s="920"/>
      <c r="BZ117" s="920"/>
      <c r="CA117" s="920" t="s">
        <v>429</v>
      </c>
      <c r="CB117" s="920"/>
      <c r="CC117" s="920"/>
      <c r="CD117" s="920"/>
      <c r="CE117" s="920"/>
      <c r="CF117" s="914" t="s">
        <v>429</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429</v>
      </c>
      <c r="DH117" s="959"/>
      <c r="DI117" s="959"/>
      <c r="DJ117" s="959"/>
      <c r="DK117" s="960"/>
      <c r="DL117" s="961" t="s">
        <v>429</v>
      </c>
      <c r="DM117" s="959"/>
      <c r="DN117" s="959"/>
      <c r="DO117" s="959"/>
      <c r="DP117" s="960"/>
      <c r="DQ117" s="961" t="s">
        <v>429</v>
      </c>
      <c r="DR117" s="959"/>
      <c r="DS117" s="959"/>
      <c r="DT117" s="959"/>
      <c r="DU117" s="960"/>
      <c r="DV117" s="962" t="s">
        <v>429</v>
      </c>
      <c r="DW117" s="963"/>
      <c r="DX117" s="963"/>
      <c r="DY117" s="963"/>
      <c r="DZ117" s="964"/>
    </row>
    <row r="118" spans="1:130" s="199" customFormat="1" ht="26.25" customHeight="1">
      <c r="A118" s="904" t="s">
        <v>403</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401</v>
      </c>
      <c r="AB118" s="885"/>
      <c r="AC118" s="885"/>
      <c r="AD118" s="885"/>
      <c r="AE118" s="886"/>
      <c r="AF118" s="884" t="s">
        <v>288</v>
      </c>
      <c r="AG118" s="885"/>
      <c r="AH118" s="885"/>
      <c r="AI118" s="885"/>
      <c r="AJ118" s="886"/>
      <c r="AK118" s="884" t="s">
        <v>287</v>
      </c>
      <c r="AL118" s="885"/>
      <c r="AM118" s="885"/>
      <c r="AN118" s="885"/>
      <c r="AO118" s="886"/>
      <c r="AP118" s="971" t="s">
        <v>402</v>
      </c>
      <c r="AQ118" s="972"/>
      <c r="AR118" s="972"/>
      <c r="AS118" s="972"/>
      <c r="AT118" s="973"/>
      <c r="AU118" s="900"/>
      <c r="AV118" s="901"/>
      <c r="AW118" s="901"/>
      <c r="AX118" s="901"/>
      <c r="AY118" s="901"/>
      <c r="AZ118" s="974" t="s">
        <v>431</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c r="A119" s="1058"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02"/>
      <c r="AV119" s="903"/>
      <c r="AW119" s="903"/>
      <c r="AX119" s="903"/>
      <c r="AY119" s="903"/>
      <c r="AZ119" s="230" t="s">
        <v>171</v>
      </c>
      <c r="BA119" s="230"/>
      <c r="BB119" s="230"/>
      <c r="BC119" s="230"/>
      <c r="BD119" s="230"/>
      <c r="BE119" s="230"/>
      <c r="BF119" s="230"/>
      <c r="BG119" s="230"/>
      <c r="BH119" s="230"/>
      <c r="BI119" s="230"/>
      <c r="BJ119" s="230"/>
      <c r="BK119" s="230"/>
      <c r="BL119" s="230"/>
      <c r="BM119" s="230"/>
      <c r="BN119" s="230"/>
      <c r="BO119" s="975" t="s">
        <v>433</v>
      </c>
      <c r="BP119" s="1006"/>
      <c r="BQ119" s="997">
        <v>25399093</v>
      </c>
      <c r="BR119" s="998"/>
      <c r="BS119" s="998"/>
      <c r="BT119" s="998"/>
      <c r="BU119" s="998"/>
      <c r="BV119" s="998">
        <v>24561066</v>
      </c>
      <c r="BW119" s="998"/>
      <c r="BX119" s="998"/>
      <c r="BY119" s="998"/>
      <c r="BZ119" s="998"/>
      <c r="CA119" s="998">
        <v>25491542</v>
      </c>
      <c r="CB119" s="998"/>
      <c r="CC119" s="998"/>
      <c r="CD119" s="998"/>
      <c r="CE119" s="998"/>
      <c r="CF119" s="999"/>
      <c r="CG119" s="1000"/>
      <c r="CH119" s="1000"/>
      <c r="CI119" s="1000"/>
      <c r="CJ119" s="1001"/>
      <c r="CK119" s="947"/>
      <c r="CL119" s="948"/>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112</v>
      </c>
      <c r="DH119" s="984"/>
      <c r="DI119" s="984"/>
      <c r="DJ119" s="984"/>
      <c r="DK119" s="985"/>
      <c r="DL119" s="983" t="s">
        <v>112</v>
      </c>
      <c r="DM119" s="984"/>
      <c r="DN119" s="984"/>
      <c r="DO119" s="984"/>
      <c r="DP119" s="985"/>
      <c r="DQ119" s="983" t="s">
        <v>112</v>
      </c>
      <c r="DR119" s="984"/>
      <c r="DS119" s="984"/>
      <c r="DT119" s="984"/>
      <c r="DU119" s="985"/>
      <c r="DV119" s="986" t="s">
        <v>112</v>
      </c>
      <c r="DW119" s="987"/>
      <c r="DX119" s="987"/>
      <c r="DY119" s="987"/>
      <c r="DZ119" s="988"/>
    </row>
    <row r="120" spans="1:130" s="199" customFormat="1" ht="26.25" customHeight="1">
      <c r="A120" s="1059"/>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435</v>
      </c>
      <c r="AV120" s="990"/>
      <c r="AW120" s="990"/>
      <c r="AX120" s="990"/>
      <c r="AY120" s="991"/>
      <c r="AZ120" s="940" t="s">
        <v>436</v>
      </c>
      <c r="BA120" s="889"/>
      <c r="BB120" s="889"/>
      <c r="BC120" s="889"/>
      <c r="BD120" s="889"/>
      <c r="BE120" s="889"/>
      <c r="BF120" s="889"/>
      <c r="BG120" s="889"/>
      <c r="BH120" s="889"/>
      <c r="BI120" s="889"/>
      <c r="BJ120" s="889"/>
      <c r="BK120" s="889"/>
      <c r="BL120" s="889"/>
      <c r="BM120" s="889"/>
      <c r="BN120" s="889"/>
      <c r="BO120" s="889"/>
      <c r="BP120" s="890"/>
      <c r="BQ120" s="926">
        <v>8257748</v>
      </c>
      <c r="BR120" s="927"/>
      <c r="BS120" s="927"/>
      <c r="BT120" s="927"/>
      <c r="BU120" s="927"/>
      <c r="BV120" s="927">
        <v>8976665</v>
      </c>
      <c r="BW120" s="927"/>
      <c r="BX120" s="927"/>
      <c r="BY120" s="927"/>
      <c r="BZ120" s="927"/>
      <c r="CA120" s="927">
        <v>9572033</v>
      </c>
      <c r="CB120" s="927"/>
      <c r="CC120" s="927"/>
      <c r="CD120" s="927"/>
      <c r="CE120" s="927"/>
      <c r="CF120" s="941">
        <v>100.8</v>
      </c>
      <c r="CG120" s="942"/>
      <c r="CH120" s="942"/>
      <c r="CI120" s="942"/>
      <c r="CJ120" s="942"/>
      <c r="CK120" s="1007" t="s">
        <v>437</v>
      </c>
      <c r="CL120" s="1008"/>
      <c r="CM120" s="1008"/>
      <c r="CN120" s="1008"/>
      <c r="CO120" s="1009"/>
      <c r="CP120" s="1015" t="s">
        <v>385</v>
      </c>
      <c r="CQ120" s="1016"/>
      <c r="CR120" s="1016"/>
      <c r="CS120" s="1016"/>
      <c r="CT120" s="1016"/>
      <c r="CU120" s="1016"/>
      <c r="CV120" s="1016"/>
      <c r="CW120" s="1016"/>
      <c r="CX120" s="1016"/>
      <c r="CY120" s="1016"/>
      <c r="CZ120" s="1016"/>
      <c r="DA120" s="1016"/>
      <c r="DB120" s="1016"/>
      <c r="DC120" s="1016"/>
      <c r="DD120" s="1016"/>
      <c r="DE120" s="1016"/>
      <c r="DF120" s="1017"/>
      <c r="DG120" s="926">
        <v>3850682</v>
      </c>
      <c r="DH120" s="927"/>
      <c r="DI120" s="927"/>
      <c r="DJ120" s="927"/>
      <c r="DK120" s="927"/>
      <c r="DL120" s="927">
        <v>3805167</v>
      </c>
      <c r="DM120" s="927"/>
      <c r="DN120" s="927"/>
      <c r="DO120" s="927"/>
      <c r="DP120" s="927"/>
      <c r="DQ120" s="927">
        <v>3716320</v>
      </c>
      <c r="DR120" s="927"/>
      <c r="DS120" s="927"/>
      <c r="DT120" s="927"/>
      <c r="DU120" s="927"/>
      <c r="DV120" s="928">
        <v>39.200000000000003</v>
      </c>
      <c r="DW120" s="928"/>
      <c r="DX120" s="928"/>
      <c r="DY120" s="928"/>
      <c r="DZ120" s="929"/>
    </row>
    <row r="121" spans="1:130" s="199" customFormat="1" ht="26.25" customHeight="1">
      <c r="A121" s="1059"/>
      <c r="B121" s="946"/>
      <c r="C121" s="967" t="s">
        <v>438</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92"/>
      <c r="AV121" s="993"/>
      <c r="AW121" s="993"/>
      <c r="AX121" s="993"/>
      <c r="AY121" s="994"/>
      <c r="AZ121" s="949" t="s">
        <v>439</v>
      </c>
      <c r="BA121" s="950"/>
      <c r="BB121" s="950"/>
      <c r="BC121" s="950"/>
      <c r="BD121" s="950"/>
      <c r="BE121" s="950"/>
      <c r="BF121" s="950"/>
      <c r="BG121" s="950"/>
      <c r="BH121" s="950"/>
      <c r="BI121" s="950"/>
      <c r="BJ121" s="950"/>
      <c r="BK121" s="950"/>
      <c r="BL121" s="950"/>
      <c r="BM121" s="950"/>
      <c r="BN121" s="950"/>
      <c r="BO121" s="950"/>
      <c r="BP121" s="951"/>
      <c r="BQ121" s="919">
        <v>81350</v>
      </c>
      <c r="BR121" s="920"/>
      <c r="BS121" s="920"/>
      <c r="BT121" s="920"/>
      <c r="BU121" s="920"/>
      <c r="BV121" s="920">
        <v>73629</v>
      </c>
      <c r="BW121" s="920"/>
      <c r="BX121" s="920"/>
      <c r="BY121" s="920"/>
      <c r="BZ121" s="920"/>
      <c r="CA121" s="920">
        <v>57370</v>
      </c>
      <c r="CB121" s="920"/>
      <c r="CC121" s="920"/>
      <c r="CD121" s="920"/>
      <c r="CE121" s="920"/>
      <c r="CF121" s="914">
        <v>0.6</v>
      </c>
      <c r="CG121" s="915"/>
      <c r="CH121" s="915"/>
      <c r="CI121" s="915"/>
      <c r="CJ121" s="915"/>
      <c r="CK121" s="1010"/>
      <c r="CL121" s="1011"/>
      <c r="CM121" s="1011"/>
      <c r="CN121" s="1011"/>
      <c r="CO121" s="1012"/>
      <c r="CP121" s="1020" t="s">
        <v>383</v>
      </c>
      <c r="CQ121" s="1021"/>
      <c r="CR121" s="1021"/>
      <c r="CS121" s="1021"/>
      <c r="CT121" s="1021"/>
      <c r="CU121" s="1021"/>
      <c r="CV121" s="1021"/>
      <c r="CW121" s="1021"/>
      <c r="CX121" s="1021"/>
      <c r="CY121" s="1021"/>
      <c r="CZ121" s="1021"/>
      <c r="DA121" s="1021"/>
      <c r="DB121" s="1021"/>
      <c r="DC121" s="1021"/>
      <c r="DD121" s="1021"/>
      <c r="DE121" s="1021"/>
      <c r="DF121" s="1022"/>
      <c r="DG121" s="919" t="s">
        <v>112</v>
      </c>
      <c r="DH121" s="920"/>
      <c r="DI121" s="920"/>
      <c r="DJ121" s="920"/>
      <c r="DK121" s="920"/>
      <c r="DL121" s="920" t="s">
        <v>112</v>
      </c>
      <c r="DM121" s="920"/>
      <c r="DN121" s="920"/>
      <c r="DO121" s="920"/>
      <c r="DP121" s="920"/>
      <c r="DQ121" s="920" t="s">
        <v>112</v>
      </c>
      <c r="DR121" s="920"/>
      <c r="DS121" s="920"/>
      <c r="DT121" s="920"/>
      <c r="DU121" s="920"/>
      <c r="DV121" s="921" t="s">
        <v>112</v>
      </c>
      <c r="DW121" s="921"/>
      <c r="DX121" s="921"/>
      <c r="DY121" s="921"/>
      <c r="DZ121" s="922"/>
    </row>
    <row r="122" spans="1:130" s="199" customFormat="1" ht="26.25" customHeight="1">
      <c r="A122" s="1059"/>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440</v>
      </c>
      <c r="BA122" s="965"/>
      <c r="BB122" s="965"/>
      <c r="BC122" s="965"/>
      <c r="BD122" s="965"/>
      <c r="BE122" s="965"/>
      <c r="BF122" s="965"/>
      <c r="BG122" s="965"/>
      <c r="BH122" s="965"/>
      <c r="BI122" s="965"/>
      <c r="BJ122" s="965"/>
      <c r="BK122" s="965"/>
      <c r="BL122" s="965"/>
      <c r="BM122" s="965"/>
      <c r="BN122" s="965"/>
      <c r="BO122" s="965"/>
      <c r="BP122" s="966"/>
      <c r="BQ122" s="997">
        <v>18624489</v>
      </c>
      <c r="BR122" s="998"/>
      <c r="BS122" s="998"/>
      <c r="BT122" s="998"/>
      <c r="BU122" s="998"/>
      <c r="BV122" s="998">
        <v>22524030</v>
      </c>
      <c r="BW122" s="998"/>
      <c r="BX122" s="998"/>
      <c r="BY122" s="998"/>
      <c r="BZ122" s="998"/>
      <c r="CA122" s="998">
        <v>19303701</v>
      </c>
      <c r="CB122" s="998"/>
      <c r="CC122" s="998"/>
      <c r="CD122" s="998"/>
      <c r="CE122" s="998"/>
      <c r="CF122" s="1018">
        <v>203.4</v>
      </c>
      <c r="CG122" s="1019"/>
      <c r="CH122" s="1019"/>
      <c r="CI122" s="1019"/>
      <c r="CJ122" s="1019"/>
      <c r="CK122" s="1010"/>
      <c r="CL122" s="1011"/>
      <c r="CM122" s="1011"/>
      <c r="CN122" s="1011"/>
      <c r="CO122" s="1012"/>
      <c r="CP122" s="1020"/>
      <c r="CQ122" s="1021"/>
      <c r="CR122" s="1021"/>
      <c r="CS122" s="1021"/>
      <c r="CT122" s="1021"/>
      <c r="CU122" s="1021"/>
      <c r="CV122" s="1021"/>
      <c r="CW122" s="1021"/>
      <c r="CX122" s="1021"/>
      <c r="CY122" s="1021"/>
      <c r="CZ122" s="1021"/>
      <c r="DA122" s="1021"/>
      <c r="DB122" s="1021"/>
      <c r="DC122" s="1021"/>
      <c r="DD122" s="1021"/>
      <c r="DE122" s="1021"/>
      <c r="DF122" s="1022"/>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9" customFormat="1" ht="26.25" customHeight="1">
      <c r="A123" s="1059"/>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995"/>
      <c r="AV123" s="996"/>
      <c r="AW123" s="996"/>
      <c r="AX123" s="996"/>
      <c r="AY123" s="996"/>
      <c r="AZ123" s="230" t="s">
        <v>171</v>
      </c>
      <c r="BA123" s="230"/>
      <c r="BB123" s="230"/>
      <c r="BC123" s="230"/>
      <c r="BD123" s="230"/>
      <c r="BE123" s="230"/>
      <c r="BF123" s="230"/>
      <c r="BG123" s="230"/>
      <c r="BH123" s="230"/>
      <c r="BI123" s="230"/>
      <c r="BJ123" s="230"/>
      <c r="BK123" s="230"/>
      <c r="BL123" s="230"/>
      <c r="BM123" s="230"/>
      <c r="BN123" s="230"/>
      <c r="BO123" s="975" t="s">
        <v>441</v>
      </c>
      <c r="BP123" s="1006"/>
      <c r="BQ123" s="1065">
        <v>26963587</v>
      </c>
      <c r="BR123" s="1066"/>
      <c r="BS123" s="1066"/>
      <c r="BT123" s="1066"/>
      <c r="BU123" s="1066"/>
      <c r="BV123" s="1066">
        <v>31574324</v>
      </c>
      <c r="BW123" s="1066"/>
      <c r="BX123" s="1066"/>
      <c r="BY123" s="1066"/>
      <c r="BZ123" s="1066"/>
      <c r="CA123" s="1066">
        <v>28933104</v>
      </c>
      <c r="CB123" s="1066"/>
      <c r="CC123" s="1066"/>
      <c r="CD123" s="1066"/>
      <c r="CE123" s="1066"/>
      <c r="CF123" s="999"/>
      <c r="CG123" s="1000"/>
      <c r="CH123" s="1000"/>
      <c r="CI123" s="1000"/>
      <c r="CJ123" s="1001"/>
      <c r="CK123" s="1010"/>
      <c r="CL123" s="1011"/>
      <c r="CM123" s="1011"/>
      <c r="CN123" s="1011"/>
      <c r="CO123" s="1012"/>
      <c r="CP123" s="1020"/>
      <c r="CQ123" s="1021"/>
      <c r="CR123" s="1021"/>
      <c r="CS123" s="1021"/>
      <c r="CT123" s="1021"/>
      <c r="CU123" s="1021"/>
      <c r="CV123" s="1021"/>
      <c r="CW123" s="1021"/>
      <c r="CX123" s="1021"/>
      <c r="CY123" s="1021"/>
      <c r="CZ123" s="1021"/>
      <c r="DA123" s="1021"/>
      <c r="DB123" s="1021"/>
      <c r="DC123" s="1021"/>
      <c r="DD123" s="1021"/>
      <c r="DE123" s="1021"/>
      <c r="DF123" s="1022"/>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9" customFormat="1" ht="26.25" customHeight="1" thickBot="1">
      <c r="A124" s="1059"/>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1061" t="s">
        <v>442</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112</v>
      </c>
      <c r="BR124" s="1028"/>
      <c r="BS124" s="1028"/>
      <c r="BT124" s="1028"/>
      <c r="BU124" s="1028"/>
      <c r="BV124" s="1028" t="s">
        <v>112</v>
      </c>
      <c r="BW124" s="1028"/>
      <c r="BX124" s="1028"/>
      <c r="BY124" s="1028"/>
      <c r="BZ124" s="1028"/>
      <c r="CA124" s="1028" t="s">
        <v>112</v>
      </c>
      <c r="CB124" s="1028"/>
      <c r="CC124" s="1028"/>
      <c r="CD124" s="1028"/>
      <c r="CE124" s="1028"/>
      <c r="CF124" s="1029"/>
      <c r="CG124" s="1030"/>
      <c r="CH124" s="1030"/>
      <c r="CI124" s="1030"/>
      <c r="CJ124" s="1031"/>
      <c r="CK124" s="1013"/>
      <c r="CL124" s="1013"/>
      <c r="CM124" s="1013"/>
      <c r="CN124" s="1013"/>
      <c r="CO124" s="1014"/>
      <c r="CP124" s="1020" t="s">
        <v>443</v>
      </c>
      <c r="CQ124" s="1021"/>
      <c r="CR124" s="1021"/>
      <c r="CS124" s="1021"/>
      <c r="CT124" s="1021"/>
      <c r="CU124" s="1021"/>
      <c r="CV124" s="1021"/>
      <c r="CW124" s="1021"/>
      <c r="CX124" s="1021"/>
      <c r="CY124" s="1021"/>
      <c r="CZ124" s="1021"/>
      <c r="DA124" s="1021"/>
      <c r="DB124" s="1021"/>
      <c r="DC124" s="1021"/>
      <c r="DD124" s="1021"/>
      <c r="DE124" s="1021"/>
      <c r="DF124" s="1022"/>
      <c r="DG124" s="1005" t="s">
        <v>112</v>
      </c>
      <c r="DH124" s="984"/>
      <c r="DI124" s="984"/>
      <c r="DJ124" s="984"/>
      <c r="DK124" s="985"/>
      <c r="DL124" s="983" t="s">
        <v>112</v>
      </c>
      <c r="DM124" s="984"/>
      <c r="DN124" s="984"/>
      <c r="DO124" s="984"/>
      <c r="DP124" s="985"/>
      <c r="DQ124" s="983" t="s">
        <v>112</v>
      </c>
      <c r="DR124" s="984"/>
      <c r="DS124" s="984"/>
      <c r="DT124" s="984"/>
      <c r="DU124" s="985"/>
      <c r="DV124" s="986" t="s">
        <v>112</v>
      </c>
      <c r="DW124" s="987"/>
      <c r="DX124" s="987"/>
      <c r="DY124" s="987"/>
      <c r="DZ124" s="988"/>
    </row>
    <row r="125" spans="1:130" s="199" customFormat="1" ht="26.25" customHeight="1">
      <c r="A125" s="1059"/>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444</v>
      </c>
      <c r="CL125" s="1008"/>
      <c r="CM125" s="1008"/>
      <c r="CN125" s="1008"/>
      <c r="CO125" s="1009"/>
      <c r="CP125" s="940" t="s">
        <v>445</v>
      </c>
      <c r="CQ125" s="889"/>
      <c r="CR125" s="889"/>
      <c r="CS125" s="889"/>
      <c r="CT125" s="889"/>
      <c r="CU125" s="889"/>
      <c r="CV125" s="889"/>
      <c r="CW125" s="889"/>
      <c r="CX125" s="889"/>
      <c r="CY125" s="889"/>
      <c r="CZ125" s="889"/>
      <c r="DA125" s="889"/>
      <c r="DB125" s="889"/>
      <c r="DC125" s="889"/>
      <c r="DD125" s="889"/>
      <c r="DE125" s="889"/>
      <c r="DF125" s="890"/>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9" customFormat="1" ht="26.25" customHeight="1" thickBot="1">
      <c r="A126" s="1059"/>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446</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9" customFormat="1" ht="26.25" customHeight="1">
      <c r="A127" s="1060"/>
      <c r="B127" s="948"/>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5"/>
      <c r="AV127" s="235"/>
      <c r="AW127" s="235"/>
      <c r="AX127" s="1032" t="s">
        <v>448</v>
      </c>
      <c r="AY127" s="1033"/>
      <c r="AZ127" s="1033"/>
      <c r="BA127" s="1033"/>
      <c r="BB127" s="1033"/>
      <c r="BC127" s="1033"/>
      <c r="BD127" s="1033"/>
      <c r="BE127" s="1034"/>
      <c r="BF127" s="1035" t="s">
        <v>449</v>
      </c>
      <c r="BG127" s="1033"/>
      <c r="BH127" s="1033"/>
      <c r="BI127" s="1033"/>
      <c r="BJ127" s="1033"/>
      <c r="BK127" s="1033"/>
      <c r="BL127" s="1034"/>
      <c r="BM127" s="1035" t="s">
        <v>450</v>
      </c>
      <c r="BN127" s="1033"/>
      <c r="BO127" s="1033"/>
      <c r="BP127" s="1033"/>
      <c r="BQ127" s="1033"/>
      <c r="BR127" s="1033"/>
      <c r="BS127" s="1034"/>
      <c r="BT127" s="1035" t="s">
        <v>451</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452</v>
      </c>
      <c r="CQ127" s="950"/>
      <c r="CR127" s="950"/>
      <c r="CS127" s="950"/>
      <c r="CT127" s="950"/>
      <c r="CU127" s="950"/>
      <c r="CV127" s="950"/>
      <c r="CW127" s="950"/>
      <c r="CX127" s="950"/>
      <c r="CY127" s="950"/>
      <c r="CZ127" s="950"/>
      <c r="DA127" s="950"/>
      <c r="DB127" s="950"/>
      <c r="DC127" s="950"/>
      <c r="DD127" s="950"/>
      <c r="DE127" s="950"/>
      <c r="DF127" s="951"/>
      <c r="DG127" s="919" t="s">
        <v>112</v>
      </c>
      <c r="DH127" s="920"/>
      <c r="DI127" s="920"/>
      <c r="DJ127" s="920"/>
      <c r="DK127" s="920"/>
      <c r="DL127" s="920" t="s">
        <v>112</v>
      </c>
      <c r="DM127" s="920"/>
      <c r="DN127" s="920"/>
      <c r="DO127" s="920"/>
      <c r="DP127" s="920"/>
      <c r="DQ127" s="920" t="s">
        <v>112</v>
      </c>
      <c r="DR127" s="920"/>
      <c r="DS127" s="920"/>
      <c r="DT127" s="920"/>
      <c r="DU127" s="920"/>
      <c r="DV127" s="921" t="s">
        <v>112</v>
      </c>
      <c r="DW127" s="921"/>
      <c r="DX127" s="921"/>
      <c r="DY127" s="921"/>
      <c r="DZ127" s="922"/>
    </row>
    <row r="128" spans="1:130" s="199" customFormat="1" ht="26.25" customHeight="1" thickBot="1">
      <c r="A128" s="1043" t="s">
        <v>453</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454</v>
      </c>
      <c r="X128" s="1045"/>
      <c r="Y128" s="1045"/>
      <c r="Z128" s="1046"/>
      <c r="AA128" s="1047">
        <v>8868</v>
      </c>
      <c r="AB128" s="1048"/>
      <c r="AC128" s="1048"/>
      <c r="AD128" s="1048"/>
      <c r="AE128" s="1049"/>
      <c r="AF128" s="1050">
        <v>8126</v>
      </c>
      <c r="AG128" s="1048"/>
      <c r="AH128" s="1048"/>
      <c r="AI128" s="1048"/>
      <c r="AJ128" s="1049"/>
      <c r="AK128" s="1050">
        <v>14608</v>
      </c>
      <c r="AL128" s="1048"/>
      <c r="AM128" s="1048"/>
      <c r="AN128" s="1048"/>
      <c r="AO128" s="1049"/>
      <c r="AP128" s="1051"/>
      <c r="AQ128" s="1052"/>
      <c r="AR128" s="1052"/>
      <c r="AS128" s="1052"/>
      <c r="AT128" s="1053"/>
      <c r="AU128" s="235"/>
      <c r="AV128" s="235"/>
      <c r="AW128" s="235"/>
      <c r="AX128" s="888" t="s">
        <v>455</v>
      </c>
      <c r="AY128" s="889"/>
      <c r="AZ128" s="889"/>
      <c r="BA128" s="889"/>
      <c r="BB128" s="889"/>
      <c r="BC128" s="889"/>
      <c r="BD128" s="889"/>
      <c r="BE128" s="890"/>
      <c r="BF128" s="1054" t="s">
        <v>112</v>
      </c>
      <c r="BG128" s="1055"/>
      <c r="BH128" s="1055"/>
      <c r="BI128" s="1055"/>
      <c r="BJ128" s="1055"/>
      <c r="BK128" s="1055"/>
      <c r="BL128" s="1056"/>
      <c r="BM128" s="1054">
        <v>13.15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456</v>
      </c>
      <c r="CQ128" s="1037"/>
      <c r="CR128" s="1037"/>
      <c r="CS128" s="1037"/>
      <c r="CT128" s="1037"/>
      <c r="CU128" s="1037"/>
      <c r="CV128" s="1037"/>
      <c r="CW128" s="1037"/>
      <c r="CX128" s="1037"/>
      <c r="CY128" s="1037"/>
      <c r="CZ128" s="1037"/>
      <c r="DA128" s="1037"/>
      <c r="DB128" s="1037"/>
      <c r="DC128" s="1037"/>
      <c r="DD128" s="1037"/>
      <c r="DE128" s="1037"/>
      <c r="DF128" s="1038"/>
      <c r="DG128" s="1039" t="s">
        <v>112</v>
      </c>
      <c r="DH128" s="1040"/>
      <c r="DI128" s="1040"/>
      <c r="DJ128" s="1040"/>
      <c r="DK128" s="1040"/>
      <c r="DL128" s="1040" t="s">
        <v>112</v>
      </c>
      <c r="DM128" s="1040"/>
      <c r="DN128" s="1040"/>
      <c r="DO128" s="1040"/>
      <c r="DP128" s="1040"/>
      <c r="DQ128" s="1040" t="s">
        <v>112</v>
      </c>
      <c r="DR128" s="1040"/>
      <c r="DS128" s="1040"/>
      <c r="DT128" s="1040"/>
      <c r="DU128" s="1040"/>
      <c r="DV128" s="1041" t="s">
        <v>112</v>
      </c>
      <c r="DW128" s="1041"/>
      <c r="DX128" s="1041"/>
      <c r="DY128" s="1041"/>
      <c r="DZ128" s="1042"/>
    </row>
    <row r="129" spans="1:131" s="199"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457</v>
      </c>
      <c r="X129" s="1074"/>
      <c r="Y129" s="1074"/>
      <c r="Z129" s="1075"/>
      <c r="AA129" s="958">
        <v>10862172</v>
      </c>
      <c r="AB129" s="959"/>
      <c r="AC129" s="959"/>
      <c r="AD129" s="959"/>
      <c r="AE129" s="960"/>
      <c r="AF129" s="961">
        <v>11033964</v>
      </c>
      <c r="AG129" s="959"/>
      <c r="AH129" s="959"/>
      <c r="AI129" s="959"/>
      <c r="AJ129" s="960"/>
      <c r="AK129" s="961">
        <v>11206893</v>
      </c>
      <c r="AL129" s="959"/>
      <c r="AM129" s="959"/>
      <c r="AN129" s="959"/>
      <c r="AO129" s="960"/>
      <c r="AP129" s="1076"/>
      <c r="AQ129" s="1077"/>
      <c r="AR129" s="1077"/>
      <c r="AS129" s="1077"/>
      <c r="AT129" s="1078"/>
      <c r="AU129" s="237"/>
      <c r="AV129" s="237"/>
      <c r="AW129" s="237"/>
      <c r="AX129" s="1067" t="s">
        <v>458</v>
      </c>
      <c r="AY129" s="950"/>
      <c r="AZ129" s="950"/>
      <c r="BA129" s="950"/>
      <c r="BB129" s="950"/>
      <c r="BC129" s="950"/>
      <c r="BD129" s="950"/>
      <c r="BE129" s="951"/>
      <c r="BF129" s="1068" t="s">
        <v>112</v>
      </c>
      <c r="BG129" s="1069"/>
      <c r="BH129" s="1069"/>
      <c r="BI129" s="1069"/>
      <c r="BJ129" s="1069"/>
      <c r="BK129" s="1069"/>
      <c r="BL129" s="1070"/>
      <c r="BM129" s="1068">
        <v>18.149999999999999</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460</v>
      </c>
      <c r="X130" s="1074"/>
      <c r="Y130" s="1074"/>
      <c r="Z130" s="1075"/>
      <c r="AA130" s="958">
        <v>1571071</v>
      </c>
      <c r="AB130" s="959"/>
      <c r="AC130" s="959"/>
      <c r="AD130" s="959"/>
      <c r="AE130" s="960"/>
      <c r="AF130" s="961">
        <v>1686669</v>
      </c>
      <c r="AG130" s="959"/>
      <c r="AH130" s="959"/>
      <c r="AI130" s="959"/>
      <c r="AJ130" s="960"/>
      <c r="AK130" s="961">
        <v>1714507</v>
      </c>
      <c r="AL130" s="959"/>
      <c r="AM130" s="959"/>
      <c r="AN130" s="959"/>
      <c r="AO130" s="960"/>
      <c r="AP130" s="1076"/>
      <c r="AQ130" s="1077"/>
      <c r="AR130" s="1077"/>
      <c r="AS130" s="1077"/>
      <c r="AT130" s="1078"/>
      <c r="AU130" s="237"/>
      <c r="AV130" s="237"/>
      <c r="AW130" s="237"/>
      <c r="AX130" s="1067" t="s">
        <v>461</v>
      </c>
      <c r="AY130" s="950"/>
      <c r="AZ130" s="950"/>
      <c r="BA130" s="950"/>
      <c r="BB130" s="950"/>
      <c r="BC130" s="950"/>
      <c r="BD130" s="950"/>
      <c r="BE130" s="951"/>
      <c r="BF130" s="1104">
        <v>6.7</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462</v>
      </c>
      <c r="X131" s="1112"/>
      <c r="Y131" s="1112"/>
      <c r="Z131" s="1113"/>
      <c r="AA131" s="1005">
        <v>9291101</v>
      </c>
      <c r="AB131" s="984"/>
      <c r="AC131" s="984"/>
      <c r="AD131" s="984"/>
      <c r="AE131" s="985"/>
      <c r="AF131" s="983">
        <v>9347295</v>
      </c>
      <c r="AG131" s="984"/>
      <c r="AH131" s="984"/>
      <c r="AI131" s="984"/>
      <c r="AJ131" s="985"/>
      <c r="AK131" s="983">
        <v>9492386</v>
      </c>
      <c r="AL131" s="984"/>
      <c r="AM131" s="984"/>
      <c r="AN131" s="984"/>
      <c r="AO131" s="985"/>
      <c r="AP131" s="1114"/>
      <c r="AQ131" s="1115"/>
      <c r="AR131" s="1115"/>
      <c r="AS131" s="1115"/>
      <c r="AT131" s="1116"/>
      <c r="AU131" s="237"/>
      <c r="AV131" s="237"/>
      <c r="AW131" s="237"/>
      <c r="AX131" s="1086" t="s">
        <v>463</v>
      </c>
      <c r="AY131" s="1037"/>
      <c r="AZ131" s="1037"/>
      <c r="BA131" s="1037"/>
      <c r="BB131" s="1037"/>
      <c r="BC131" s="1037"/>
      <c r="BD131" s="1037"/>
      <c r="BE131" s="1038"/>
      <c r="BF131" s="1087" t="s">
        <v>112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464</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465</v>
      </c>
      <c r="W132" s="1097"/>
      <c r="X132" s="1097"/>
      <c r="Y132" s="1097"/>
      <c r="Z132" s="1098"/>
      <c r="AA132" s="1099">
        <v>6.5097236589999996</v>
      </c>
      <c r="AB132" s="1100"/>
      <c r="AC132" s="1100"/>
      <c r="AD132" s="1100"/>
      <c r="AE132" s="1101"/>
      <c r="AF132" s="1102">
        <v>6.8414659000000002</v>
      </c>
      <c r="AG132" s="1100"/>
      <c r="AH132" s="1100"/>
      <c r="AI132" s="1100"/>
      <c r="AJ132" s="1101"/>
      <c r="AK132" s="1102">
        <v>6.8405035359999999</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466</v>
      </c>
      <c r="W133" s="1080"/>
      <c r="X133" s="1080"/>
      <c r="Y133" s="1080"/>
      <c r="Z133" s="1081"/>
      <c r="AA133" s="1082">
        <v>6.8</v>
      </c>
      <c r="AB133" s="1083"/>
      <c r="AC133" s="1083"/>
      <c r="AD133" s="1083"/>
      <c r="AE133" s="1084"/>
      <c r="AF133" s="1082">
        <v>6.6</v>
      </c>
      <c r="AG133" s="1083"/>
      <c r="AH133" s="1083"/>
      <c r="AI133" s="1083"/>
      <c r="AJ133" s="1084"/>
      <c r="AK133" s="1082">
        <v>6.7</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67" zoomScale="90" zoomScaleNormal="85" zoomScaleSheetLayoutView="90" workbookViewId="0">
      <selection activeCell="K73" sqref="K73"/>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O34" sqref="AO34:BC34"/>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1" workbookViewId="0">
      <selection activeCell="AO34" sqref="AO34:BC34"/>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20" t="s">
        <v>469</v>
      </c>
      <c r="L7" s="256"/>
      <c r="M7" s="257" t="s">
        <v>470</v>
      </c>
      <c r="N7" s="258"/>
    </row>
    <row r="8" spans="1:16">
      <c r="A8" s="250"/>
      <c r="B8" s="246"/>
      <c r="C8" s="246"/>
      <c r="D8" s="246"/>
      <c r="E8" s="246"/>
      <c r="F8" s="246"/>
      <c r="G8" s="259"/>
      <c r="H8" s="260"/>
      <c r="I8" s="260"/>
      <c r="J8" s="261"/>
      <c r="K8" s="1121"/>
      <c r="L8" s="262" t="s">
        <v>471</v>
      </c>
      <c r="M8" s="263" t="s">
        <v>472</v>
      </c>
      <c r="N8" s="264" t="s">
        <v>473</v>
      </c>
    </row>
    <row r="9" spans="1:16">
      <c r="A9" s="250"/>
      <c r="B9" s="246"/>
      <c r="C9" s="246"/>
      <c r="D9" s="246"/>
      <c r="E9" s="246"/>
      <c r="F9" s="246"/>
      <c r="G9" s="1122" t="s">
        <v>474</v>
      </c>
      <c r="H9" s="1123"/>
      <c r="I9" s="1123"/>
      <c r="J9" s="1124"/>
      <c r="K9" s="265">
        <v>2378854</v>
      </c>
      <c r="L9" s="266">
        <v>55006</v>
      </c>
      <c r="M9" s="267">
        <v>88814</v>
      </c>
      <c r="N9" s="268">
        <v>-38.1</v>
      </c>
    </row>
    <row r="10" spans="1:16">
      <c r="A10" s="250"/>
      <c r="B10" s="246"/>
      <c r="C10" s="246"/>
      <c r="D10" s="246"/>
      <c r="E10" s="246"/>
      <c r="F10" s="246"/>
      <c r="G10" s="1122" t="s">
        <v>475</v>
      </c>
      <c r="H10" s="1123"/>
      <c r="I10" s="1123"/>
      <c r="J10" s="1124"/>
      <c r="K10" s="269">
        <v>398483</v>
      </c>
      <c r="L10" s="270">
        <v>9214</v>
      </c>
      <c r="M10" s="271">
        <v>7348</v>
      </c>
      <c r="N10" s="272">
        <v>25.4</v>
      </c>
    </row>
    <row r="11" spans="1:16" ht="13.5" customHeight="1">
      <c r="A11" s="250"/>
      <c r="B11" s="246"/>
      <c r="C11" s="246"/>
      <c r="D11" s="246"/>
      <c r="E11" s="246"/>
      <c r="F11" s="246"/>
      <c r="G11" s="1122" t="s">
        <v>476</v>
      </c>
      <c r="H11" s="1123"/>
      <c r="I11" s="1123"/>
      <c r="J11" s="1124"/>
      <c r="K11" s="269">
        <v>460625</v>
      </c>
      <c r="L11" s="270">
        <v>10651</v>
      </c>
      <c r="M11" s="271">
        <v>9064</v>
      </c>
      <c r="N11" s="272">
        <v>17.5</v>
      </c>
    </row>
    <row r="12" spans="1:16" ht="13.5" customHeight="1">
      <c r="A12" s="250"/>
      <c r="B12" s="246"/>
      <c r="C12" s="246"/>
      <c r="D12" s="246"/>
      <c r="E12" s="246"/>
      <c r="F12" s="246"/>
      <c r="G12" s="1122" t="s">
        <v>477</v>
      </c>
      <c r="H12" s="1123"/>
      <c r="I12" s="1123"/>
      <c r="J12" s="1124"/>
      <c r="K12" s="269" t="s">
        <v>478</v>
      </c>
      <c r="L12" s="270" t="s">
        <v>478</v>
      </c>
      <c r="M12" s="271">
        <v>917</v>
      </c>
      <c r="N12" s="272" t="s">
        <v>478</v>
      </c>
    </row>
    <row r="13" spans="1:16" ht="13.5" customHeight="1">
      <c r="A13" s="250"/>
      <c r="B13" s="246"/>
      <c r="C13" s="246"/>
      <c r="D13" s="246"/>
      <c r="E13" s="246"/>
      <c r="F13" s="246"/>
      <c r="G13" s="1122" t="s">
        <v>479</v>
      </c>
      <c r="H13" s="1123"/>
      <c r="I13" s="1123"/>
      <c r="J13" s="1124"/>
      <c r="K13" s="269" t="s">
        <v>478</v>
      </c>
      <c r="L13" s="270" t="s">
        <v>478</v>
      </c>
      <c r="M13" s="271">
        <v>11</v>
      </c>
      <c r="N13" s="272" t="s">
        <v>478</v>
      </c>
    </row>
    <row r="14" spans="1:16" ht="13.5" customHeight="1">
      <c r="A14" s="250"/>
      <c r="B14" s="246"/>
      <c r="C14" s="246"/>
      <c r="D14" s="246"/>
      <c r="E14" s="246"/>
      <c r="F14" s="246"/>
      <c r="G14" s="1122" t="s">
        <v>480</v>
      </c>
      <c r="H14" s="1123"/>
      <c r="I14" s="1123"/>
      <c r="J14" s="1124"/>
      <c r="K14" s="269">
        <v>200387</v>
      </c>
      <c r="L14" s="270">
        <v>4634</v>
      </c>
      <c r="M14" s="271">
        <v>3976</v>
      </c>
      <c r="N14" s="272">
        <v>16.5</v>
      </c>
    </row>
    <row r="15" spans="1:16" ht="13.5" customHeight="1">
      <c r="A15" s="250"/>
      <c r="B15" s="246"/>
      <c r="C15" s="246"/>
      <c r="D15" s="246"/>
      <c r="E15" s="246"/>
      <c r="F15" s="246"/>
      <c r="G15" s="1122" t="s">
        <v>481</v>
      </c>
      <c r="H15" s="1123"/>
      <c r="I15" s="1123"/>
      <c r="J15" s="1124"/>
      <c r="K15" s="269">
        <v>180490</v>
      </c>
      <c r="L15" s="270">
        <v>4173</v>
      </c>
      <c r="M15" s="271">
        <v>2094</v>
      </c>
      <c r="N15" s="272">
        <v>99.3</v>
      </c>
    </row>
    <row r="16" spans="1:16">
      <c r="A16" s="250"/>
      <c r="B16" s="246"/>
      <c r="C16" s="246"/>
      <c r="D16" s="246"/>
      <c r="E16" s="246"/>
      <c r="F16" s="246"/>
      <c r="G16" s="1125" t="s">
        <v>482</v>
      </c>
      <c r="H16" s="1126"/>
      <c r="I16" s="1126"/>
      <c r="J16" s="1127"/>
      <c r="K16" s="270">
        <v>-339680</v>
      </c>
      <c r="L16" s="270">
        <v>-7854</v>
      </c>
      <c r="M16" s="271">
        <v>-9674</v>
      </c>
      <c r="N16" s="272">
        <v>-18.8</v>
      </c>
    </row>
    <row r="17" spans="1:16">
      <c r="A17" s="250"/>
      <c r="B17" s="246"/>
      <c r="C17" s="246"/>
      <c r="D17" s="246"/>
      <c r="E17" s="246"/>
      <c r="F17" s="246"/>
      <c r="G17" s="1125" t="s">
        <v>171</v>
      </c>
      <c r="H17" s="1126"/>
      <c r="I17" s="1126"/>
      <c r="J17" s="1127"/>
      <c r="K17" s="270">
        <v>3279159</v>
      </c>
      <c r="L17" s="270">
        <v>75824</v>
      </c>
      <c r="M17" s="271">
        <v>102550</v>
      </c>
      <c r="N17" s="272">
        <v>-26.1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17" t="s">
        <v>487</v>
      </c>
      <c r="H21" s="1118"/>
      <c r="I21" s="1118"/>
      <c r="J21" s="1119"/>
      <c r="K21" s="282">
        <v>7.01</v>
      </c>
      <c r="L21" s="283">
        <v>9.9600000000000009</v>
      </c>
      <c r="M21" s="284">
        <v>-2.95</v>
      </c>
      <c r="N21" s="251"/>
      <c r="O21" s="285"/>
      <c r="P21" s="281"/>
    </row>
    <row r="22" spans="1:16" s="286" customFormat="1">
      <c r="A22" s="281"/>
      <c r="B22" s="251"/>
      <c r="C22" s="251"/>
      <c r="D22" s="251"/>
      <c r="E22" s="251"/>
      <c r="F22" s="251"/>
      <c r="G22" s="1117" t="s">
        <v>488</v>
      </c>
      <c r="H22" s="1118"/>
      <c r="I22" s="1118"/>
      <c r="J22" s="1119"/>
      <c r="K22" s="287">
        <v>97.3</v>
      </c>
      <c r="L22" s="288">
        <v>97.8</v>
      </c>
      <c r="M22" s="289">
        <v>-0.5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20" t="s">
        <v>469</v>
      </c>
      <c r="L30" s="256"/>
      <c r="M30" s="257" t="s">
        <v>470</v>
      </c>
      <c r="N30" s="258"/>
    </row>
    <row r="31" spans="1:16">
      <c r="A31" s="250"/>
      <c r="B31" s="246"/>
      <c r="C31" s="246"/>
      <c r="D31" s="246"/>
      <c r="E31" s="246"/>
      <c r="F31" s="246"/>
      <c r="G31" s="259"/>
      <c r="H31" s="260"/>
      <c r="I31" s="260"/>
      <c r="J31" s="261"/>
      <c r="K31" s="1121"/>
      <c r="L31" s="262" t="s">
        <v>471</v>
      </c>
      <c r="M31" s="263" t="s">
        <v>472</v>
      </c>
      <c r="N31" s="264" t="s">
        <v>473</v>
      </c>
    </row>
    <row r="32" spans="1:16" ht="27" customHeight="1">
      <c r="A32" s="250"/>
      <c r="B32" s="246"/>
      <c r="C32" s="246"/>
      <c r="D32" s="246"/>
      <c r="E32" s="246"/>
      <c r="F32" s="246"/>
      <c r="G32" s="1133" t="s">
        <v>492</v>
      </c>
      <c r="H32" s="1134"/>
      <c r="I32" s="1134"/>
      <c r="J32" s="1135"/>
      <c r="K32" s="296">
        <v>2055746</v>
      </c>
      <c r="L32" s="296">
        <v>47535</v>
      </c>
      <c r="M32" s="297">
        <v>68120</v>
      </c>
      <c r="N32" s="298">
        <v>-30.2</v>
      </c>
    </row>
    <row r="33" spans="1:16" ht="13.5" customHeight="1">
      <c r="A33" s="250"/>
      <c r="B33" s="246"/>
      <c r="C33" s="246"/>
      <c r="D33" s="246"/>
      <c r="E33" s="246"/>
      <c r="F33" s="246"/>
      <c r="G33" s="1133" t="s">
        <v>493</v>
      </c>
      <c r="H33" s="1134"/>
      <c r="I33" s="1134"/>
      <c r="J33" s="1135"/>
      <c r="K33" s="296" t="s">
        <v>478</v>
      </c>
      <c r="L33" s="296" t="s">
        <v>478</v>
      </c>
      <c r="M33" s="297" t="s">
        <v>478</v>
      </c>
      <c r="N33" s="298" t="s">
        <v>478</v>
      </c>
    </row>
    <row r="34" spans="1:16" ht="27" customHeight="1">
      <c r="A34" s="250"/>
      <c r="B34" s="246"/>
      <c r="C34" s="246"/>
      <c r="D34" s="246"/>
      <c r="E34" s="246"/>
      <c r="F34" s="246"/>
      <c r="G34" s="1133" t="s">
        <v>494</v>
      </c>
      <c r="H34" s="1134"/>
      <c r="I34" s="1134"/>
      <c r="J34" s="1135"/>
      <c r="K34" s="296" t="s">
        <v>478</v>
      </c>
      <c r="L34" s="296" t="s">
        <v>478</v>
      </c>
      <c r="M34" s="297">
        <v>13</v>
      </c>
      <c r="N34" s="298" t="s">
        <v>478</v>
      </c>
    </row>
    <row r="35" spans="1:16" ht="27" customHeight="1">
      <c r="A35" s="250"/>
      <c r="B35" s="246"/>
      <c r="C35" s="246"/>
      <c r="D35" s="246"/>
      <c r="E35" s="246"/>
      <c r="F35" s="246"/>
      <c r="G35" s="1133" t="s">
        <v>495</v>
      </c>
      <c r="H35" s="1134"/>
      <c r="I35" s="1134"/>
      <c r="J35" s="1135"/>
      <c r="K35" s="296">
        <v>229171</v>
      </c>
      <c r="L35" s="296">
        <v>5299</v>
      </c>
      <c r="M35" s="297">
        <v>17609</v>
      </c>
      <c r="N35" s="298">
        <v>-69.900000000000006</v>
      </c>
    </row>
    <row r="36" spans="1:16" ht="27" customHeight="1">
      <c r="A36" s="250"/>
      <c r="B36" s="246"/>
      <c r="C36" s="246"/>
      <c r="D36" s="246"/>
      <c r="E36" s="246"/>
      <c r="F36" s="246"/>
      <c r="G36" s="1133" t="s">
        <v>496</v>
      </c>
      <c r="H36" s="1134"/>
      <c r="I36" s="1134"/>
      <c r="J36" s="1135"/>
      <c r="K36" s="296">
        <v>93523</v>
      </c>
      <c r="L36" s="296">
        <v>2163</v>
      </c>
      <c r="M36" s="297">
        <v>2944</v>
      </c>
      <c r="N36" s="298">
        <v>-26.5</v>
      </c>
    </row>
    <row r="37" spans="1:16" ht="13.5" customHeight="1">
      <c r="A37" s="250"/>
      <c r="B37" s="246"/>
      <c r="C37" s="246"/>
      <c r="D37" s="246"/>
      <c r="E37" s="246"/>
      <c r="F37" s="246"/>
      <c r="G37" s="1133" t="s">
        <v>497</v>
      </c>
      <c r="H37" s="1134"/>
      <c r="I37" s="1134"/>
      <c r="J37" s="1135"/>
      <c r="K37" s="296" t="s">
        <v>478</v>
      </c>
      <c r="L37" s="296" t="s">
        <v>478</v>
      </c>
      <c r="M37" s="297">
        <v>1200</v>
      </c>
      <c r="N37" s="298" t="s">
        <v>478</v>
      </c>
    </row>
    <row r="38" spans="1:16" ht="27" customHeight="1">
      <c r="A38" s="250"/>
      <c r="B38" s="246"/>
      <c r="C38" s="246"/>
      <c r="D38" s="246"/>
      <c r="E38" s="246"/>
      <c r="F38" s="246"/>
      <c r="G38" s="1136" t="s">
        <v>498</v>
      </c>
      <c r="H38" s="1137"/>
      <c r="I38" s="1137"/>
      <c r="J38" s="1138"/>
      <c r="K38" s="299">
        <v>2</v>
      </c>
      <c r="L38" s="299">
        <v>0</v>
      </c>
      <c r="M38" s="300">
        <v>5</v>
      </c>
      <c r="N38" s="301">
        <v>-100</v>
      </c>
      <c r="O38" s="295"/>
    </row>
    <row r="39" spans="1:16">
      <c r="A39" s="250"/>
      <c r="B39" s="246"/>
      <c r="C39" s="246"/>
      <c r="D39" s="246"/>
      <c r="E39" s="246"/>
      <c r="F39" s="246"/>
      <c r="G39" s="1136" t="s">
        <v>499</v>
      </c>
      <c r="H39" s="1137"/>
      <c r="I39" s="1137"/>
      <c r="J39" s="1138"/>
      <c r="K39" s="302">
        <v>-14608</v>
      </c>
      <c r="L39" s="302">
        <v>-338</v>
      </c>
      <c r="M39" s="303">
        <v>-3946</v>
      </c>
      <c r="N39" s="304">
        <v>-91.4</v>
      </c>
      <c r="O39" s="295"/>
    </row>
    <row r="40" spans="1:16" ht="27" customHeight="1">
      <c r="A40" s="250"/>
      <c r="B40" s="246"/>
      <c r="C40" s="246"/>
      <c r="D40" s="246"/>
      <c r="E40" s="246"/>
      <c r="F40" s="246"/>
      <c r="G40" s="1133" t="s">
        <v>500</v>
      </c>
      <c r="H40" s="1134"/>
      <c r="I40" s="1134"/>
      <c r="J40" s="1135"/>
      <c r="K40" s="302">
        <v>-1714507</v>
      </c>
      <c r="L40" s="302">
        <v>-39645</v>
      </c>
      <c r="M40" s="303">
        <v>-59158</v>
      </c>
      <c r="N40" s="304">
        <v>-33</v>
      </c>
      <c r="O40" s="295"/>
    </row>
    <row r="41" spans="1:16">
      <c r="A41" s="250"/>
      <c r="B41" s="246"/>
      <c r="C41" s="246"/>
      <c r="D41" s="246"/>
      <c r="E41" s="246"/>
      <c r="F41" s="246"/>
      <c r="G41" s="1139" t="s">
        <v>282</v>
      </c>
      <c r="H41" s="1140"/>
      <c r="I41" s="1140"/>
      <c r="J41" s="1141"/>
      <c r="K41" s="296">
        <v>649327</v>
      </c>
      <c r="L41" s="302">
        <v>15014</v>
      </c>
      <c r="M41" s="303">
        <v>26787</v>
      </c>
      <c r="N41" s="304">
        <v>-44</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28" t="s">
        <v>469</v>
      </c>
      <c r="J49" s="1130" t="s">
        <v>504</v>
      </c>
      <c r="K49" s="1131"/>
      <c r="L49" s="1131"/>
      <c r="M49" s="1131"/>
      <c r="N49" s="1132"/>
    </row>
    <row r="50" spans="1:14">
      <c r="A50" s="250"/>
      <c r="B50" s="246"/>
      <c r="C50" s="246"/>
      <c r="D50" s="246"/>
      <c r="E50" s="246"/>
      <c r="F50" s="246"/>
      <c r="G50" s="314"/>
      <c r="H50" s="315"/>
      <c r="I50" s="1129"/>
      <c r="J50" s="316" t="s">
        <v>505</v>
      </c>
      <c r="K50" s="317" t="s">
        <v>506</v>
      </c>
      <c r="L50" s="318" t="s">
        <v>507</v>
      </c>
      <c r="M50" s="319" t="s">
        <v>508</v>
      </c>
      <c r="N50" s="320" t="s">
        <v>509</v>
      </c>
    </row>
    <row r="51" spans="1:14">
      <c r="A51" s="250"/>
      <c r="B51" s="246"/>
      <c r="C51" s="246"/>
      <c r="D51" s="246"/>
      <c r="E51" s="246"/>
      <c r="F51" s="246"/>
      <c r="G51" s="312" t="s">
        <v>510</v>
      </c>
      <c r="H51" s="313"/>
      <c r="I51" s="321">
        <v>2168289</v>
      </c>
      <c r="J51" s="322">
        <v>52436</v>
      </c>
      <c r="K51" s="323">
        <v>-33.700000000000003</v>
      </c>
      <c r="L51" s="324">
        <v>75709</v>
      </c>
      <c r="M51" s="325">
        <v>12.7</v>
      </c>
      <c r="N51" s="326">
        <v>-46.4</v>
      </c>
    </row>
    <row r="52" spans="1:14">
      <c r="A52" s="250"/>
      <c r="B52" s="246"/>
      <c r="C52" s="246"/>
      <c r="D52" s="246"/>
      <c r="E52" s="246"/>
      <c r="F52" s="246"/>
      <c r="G52" s="327"/>
      <c r="H52" s="328" t="s">
        <v>511</v>
      </c>
      <c r="I52" s="329">
        <v>660034</v>
      </c>
      <c r="J52" s="330">
        <v>15962</v>
      </c>
      <c r="K52" s="331">
        <v>-22.2</v>
      </c>
      <c r="L52" s="332">
        <v>35212</v>
      </c>
      <c r="M52" s="333">
        <v>0</v>
      </c>
      <c r="N52" s="334">
        <v>-22.2</v>
      </c>
    </row>
    <row r="53" spans="1:14">
      <c r="A53" s="250"/>
      <c r="B53" s="246"/>
      <c r="C53" s="246"/>
      <c r="D53" s="246"/>
      <c r="E53" s="246"/>
      <c r="F53" s="246"/>
      <c r="G53" s="312" t="s">
        <v>512</v>
      </c>
      <c r="H53" s="313"/>
      <c r="I53" s="321">
        <v>3514617</v>
      </c>
      <c r="J53" s="322">
        <v>84076</v>
      </c>
      <c r="K53" s="323">
        <v>60.3</v>
      </c>
      <c r="L53" s="324">
        <v>90961</v>
      </c>
      <c r="M53" s="325">
        <v>20.100000000000001</v>
      </c>
      <c r="N53" s="326">
        <v>40.200000000000003</v>
      </c>
    </row>
    <row r="54" spans="1:14">
      <c r="A54" s="250"/>
      <c r="B54" s="246"/>
      <c r="C54" s="246"/>
      <c r="D54" s="246"/>
      <c r="E54" s="246"/>
      <c r="F54" s="246"/>
      <c r="G54" s="327"/>
      <c r="H54" s="328" t="s">
        <v>511</v>
      </c>
      <c r="I54" s="329">
        <v>1140002</v>
      </c>
      <c r="J54" s="330">
        <v>27271</v>
      </c>
      <c r="K54" s="331">
        <v>70.8</v>
      </c>
      <c r="L54" s="332">
        <v>37720</v>
      </c>
      <c r="M54" s="333">
        <v>7.1</v>
      </c>
      <c r="N54" s="334">
        <v>63.7</v>
      </c>
    </row>
    <row r="55" spans="1:14">
      <c r="A55" s="250"/>
      <c r="B55" s="246"/>
      <c r="C55" s="246"/>
      <c r="D55" s="246"/>
      <c r="E55" s="246"/>
      <c r="F55" s="246"/>
      <c r="G55" s="312" t="s">
        <v>513</v>
      </c>
      <c r="H55" s="313"/>
      <c r="I55" s="321">
        <v>4226285</v>
      </c>
      <c r="J55" s="322">
        <v>100201</v>
      </c>
      <c r="K55" s="323">
        <v>19.2</v>
      </c>
      <c r="L55" s="324">
        <v>106614</v>
      </c>
      <c r="M55" s="325">
        <v>17.2</v>
      </c>
      <c r="N55" s="326">
        <v>2</v>
      </c>
    </row>
    <row r="56" spans="1:14">
      <c r="A56" s="250"/>
      <c r="B56" s="246"/>
      <c r="C56" s="246"/>
      <c r="D56" s="246"/>
      <c r="E56" s="246"/>
      <c r="F56" s="246"/>
      <c r="G56" s="327"/>
      <c r="H56" s="328" t="s">
        <v>511</v>
      </c>
      <c r="I56" s="329">
        <v>1933813</v>
      </c>
      <c r="J56" s="330">
        <v>45849</v>
      </c>
      <c r="K56" s="331">
        <v>68.099999999999994</v>
      </c>
      <c r="L56" s="332">
        <v>45545</v>
      </c>
      <c r="M56" s="333">
        <v>20.7</v>
      </c>
      <c r="N56" s="334">
        <v>47.4</v>
      </c>
    </row>
    <row r="57" spans="1:14">
      <c r="A57" s="250"/>
      <c r="B57" s="246"/>
      <c r="C57" s="246"/>
      <c r="D57" s="246"/>
      <c r="E57" s="246"/>
      <c r="F57" s="246"/>
      <c r="G57" s="312" t="s">
        <v>514</v>
      </c>
      <c r="H57" s="313"/>
      <c r="I57" s="321">
        <v>3586872</v>
      </c>
      <c r="J57" s="322">
        <v>83735</v>
      </c>
      <c r="K57" s="323">
        <v>-16.399999999999999</v>
      </c>
      <c r="L57" s="324">
        <v>85459</v>
      </c>
      <c r="M57" s="325">
        <v>-19.8</v>
      </c>
      <c r="N57" s="326">
        <v>3.4</v>
      </c>
    </row>
    <row r="58" spans="1:14">
      <c r="A58" s="250"/>
      <c r="B58" s="246"/>
      <c r="C58" s="246"/>
      <c r="D58" s="246"/>
      <c r="E58" s="246"/>
      <c r="F58" s="246"/>
      <c r="G58" s="327"/>
      <c r="H58" s="328" t="s">
        <v>511</v>
      </c>
      <c r="I58" s="329">
        <v>1108393</v>
      </c>
      <c r="J58" s="330">
        <v>25875</v>
      </c>
      <c r="K58" s="331">
        <v>-43.6</v>
      </c>
      <c r="L58" s="332">
        <v>44378</v>
      </c>
      <c r="M58" s="333">
        <v>-2.6</v>
      </c>
      <c r="N58" s="334">
        <v>-41</v>
      </c>
    </row>
    <row r="59" spans="1:14">
      <c r="A59" s="250"/>
      <c r="B59" s="246"/>
      <c r="C59" s="246"/>
      <c r="D59" s="246"/>
      <c r="E59" s="246"/>
      <c r="F59" s="246"/>
      <c r="G59" s="312" t="s">
        <v>515</v>
      </c>
      <c r="H59" s="313"/>
      <c r="I59" s="321">
        <v>5181083</v>
      </c>
      <c r="J59" s="322">
        <v>119802</v>
      </c>
      <c r="K59" s="323">
        <v>43.1</v>
      </c>
      <c r="L59" s="324">
        <v>83280</v>
      </c>
      <c r="M59" s="325">
        <v>-2.5</v>
      </c>
      <c r="N59" s="326">
        <v>45.6</v>
      </c>
    </row>
    <row r="60" spans="1:14">
      <c r="A60" s="250"/>
      <c r="B60" s="246"/>
      <c r="C60" s="246"/>
      <c r="D60" s="246"/>
      <c r="E60" s="246"/>
      <c r="F60" s="246"/>
      <c r="G60" s="327"/>
      <c r="H60" s="328" t="s">
        <v>511</v>
      </c>
      <c r="I60" s="335">
        <v>3208390</v>
      </c>
      <c r="J60" s="330">
        <v>74188</v>
      </c>
      <c r="K60" s="331">
        <v>186.7</v>
      </c>
      <c r="L60" s="332">
        <v>43123</v>
      </c>
      <c r="M60" s="333">
        <v>-2.8</v>
      </c>
      <c r="N60" s="334">
        <v>189.5</v>
      </c>
    </row>
    <row r="61" spans="1:14">
      <c r="A61" s="250"/>
      <c r="B61" s="246"/>
      <c r="C61" s="246"/>
      <c r="D61" s="246"/>
      <c r="E61" s="246"/>
      <c r="F61" s="246"/>
      <c r="G61" s="312" t="s">
        <v>516</v>
      </c>
      <c r="H61" s="336"/>
      <c r="I61" s="337">
        <v>3735429</v>
      </c>
      <c r="J61" s="338">
        <v>88050</v>
      </c>
      <c r="K61" s="339">
        <v>14.5</v>
      </c>
      <c r="L61" s="340">
        <v>88405</v>
      </c>
      <c r="M61" s="341">
        <v>5.5</v>
      </c>
      <c r="N61" s="326">
        <v>9</v>
      </c>
    </row>
    <row r="62" spans="1:14">
      <c r="A62" s="250"/>
      <c r="B62" s="246"/>
      <c r="C62" s="246"/>
      <c r="D62" s="246"/>
      <c r="E62" s="246"/>
      <c r="F62" s="246"/>
      <c r="G62" s="327"/>
      <c r="H62" s="328" t="s">
        <v>511</v>
      </c>
      <c r="I62" s="329">
        <v>1610126</v>
      </c>
      <c r="J62" s="330">
        <v>37829</v>
      </c>
      <c r="K62" s="331">
        <v>52</v>
      </c>
      <c r="L62" s="332">
        <v>41196</v>
      </c>
      <c r="M62" s="333">
        <v>4.5</v>
      </c>
      <c r="N62" s="334">
        <v>47.5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9" zoomScale="90" zoomScaleNormal="90" zoomScaleSheetLayoutView="55" workbookViewId="0">
      <selection activeCell="AO34" sqref="AO34:BC34"/>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6" zoomScale="90" zoomScaleNormal="90" zoomScaleSheetLayoutView="55" workbookViewId="0">
      <selection activeCell="I96" sqref="I9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2" zoomScale="80" zoomScaleNormal="80" zoomScaleSheetLayoutView="100" workbookViewId="0">
      <selection activeCell="AO34" sqref="AO34:BC3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2" t="s">
        <v>3</v>
      </c>
      <c r="D47" s="1142"/>
      <c r="E47" s="1143"/>
      <c r="F47" s="11">
        <v>25.98</v>
      </c>
      <c r="G47" s="12">
        <v>26.7</v>
      </c>
      <c r="H47" s="12">
        <v>25.83</v>
      </c>
      <c r="I47" s="12">
        <v>27.47</v>
      </c>
      <c r="J47" s="13">
        <v>33.24</v>
      </c>
    </row>
    <row r="48" spans="2:10" ht="57.75" customHeight="1">
      <c r="B48" s="14"/>
      <c r="C48" s="1144" t="s">
        <v>4</v>
      </c>
      <c r="D48" s="1144"/>
      <c r="E48" s="1145"/>
      <c r="F48" s="15">
        <v>8.9700000000000006</v>
      </c>
      <c r="G48" s="16">
        <v>9.7799999999999994</v>
      </c>
      <c r="H48" s="16">
        <v>9.5500000000000007</v>
      </c>
      <c r="I48" s="16">
        <v>10.220000000000001</v>
      </c>
      <c r="J48" s="17">
        <v>8.83</v>
      </c>
    </row>
    <row r="49" spans="2:10" ht="57.75" customHeight="1" thickBot="1">
      <c r="B49" s="18"/>
      <c r="C49" s="1146" t="s">
        <v>5</v>
      </c>
      <c r="D49" s="1146"/>
      <c r="E49" s="1147"/>
      <c r="F49" s="19">
        <v>4.4800000000000004</v>
      </c>
      <c r="G49" s="20">
        <v>3.77</v>
      </c>
      <c r="H49" s="20" t="s">
        <v>523</v>
      </c>
      <c r="I49" s="20">
        <v>3.39</v>
      </c>
      <c r="J49" s="21">
        <v>5.74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4" zoomScaleSheetLayoutView="100" workbookViewId="0">
      <selection activeCell="AO34" sqref="AO34:BC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4" t="s">
        <v>524</v>
      </c>
      <c r="D34" s="1154"/>
      <c r="E34" s="1155"/>
      <c r="F34" s="32" t="s">
        <v>525</v>
      </c>
      <c r="G34" s="33" t="s">
        <v>526</v>
      </c>
      <c r="H34" s="33" t="s">
        <v>527</v>
      </c>
      <c r="I34" s="33" t="s">
        <v>528</v>
      </c>
      <c r="J34" s="34" t="s">
        <v>529</v>
      </c>
      <c r="K34" s="22"/>
      <c r="L34" s="22"/>
      <c r="M34" s="22"/>
      <c r="N34" s="22"/>
      <c r="O34" s="22"/>
      <c r="P34" s="22"/>
    </row>
    <row r="35" spans="1:16" ht="39" customHeight="1">
      <c r="A35" s="22"/>
      <c r="B35" s="35"/>
      <c r="C35" s="1148" t="s">
        <v>530</v>
      </c>
      <c r="D35" s="1149"/>
      <c r="E35" s="1150"/>
      <c r="F35" s="36">
        <v>8.9700000000000006</v>
      </c>
      <c r="G35" s="37">
        <v>9.77</v>
      </c>
      <c r="H35" s="37">
        <v>9.5399999999999991</v>
      </c>
      <c r="I35" s="37">
        <v>10.18</v>
      </c>
      <c r="J35" s="38">
        <v>8.83</v>
      </c>
      <c r="K35" s="22"/>
      <c r="L35" s="22"/>
      <c r="M35" s="22"/>
      <c r="N35" s="22"/>
      <c r="O35" s="22"/>
      <c r="P35" s="22"/>
    </row>
    <row r="36" spans="1:16" ht="39" customHeight="1">
      <c r="A36" s="22"/>
      <c r="B36" s="35"/>
      <c r="C36" s="1148" t="s">
        <v>531</v>
      </c>
      <c r="D36" s="1149"/>
      <c r="E36" s="1150"/>
      <c r="F36" s="36">
        <v>2.1800000000000002</v>
      </c>
      <c r="G36" s="37">
        <v>2.71</v>
      </c>
      <c r="H36" s="37">
        <v>2.88</v>
      </c>
      <c r="I36" s="37">
        <v>2.68</v>
      </c>
      <c r="J36" s="38">
        <v>3.84</v>
      </c>
      <c r="K36" s="22"/>
      <c r="L36" s="22"/>
      <c r="M36" s="22"/>
      <c r="N36" s="22"/>
      <c r="O36" s="22"/>
      <c r="P36" s="22"/>
    </row>
    <row r="37" spans="1:16" ht="39" customHeight="1">
      <c r="A37" s="22"/>
      <c r="B37" s="35"/>
      <c r="C37" s="1148" t="s">
        <v>532</v>
      </c>
      <c r="D37" s="1149"/>
      <c r="E37" s="1150"/>
      <c r="F37" s="36">
        <v>0.11</v>
      </c>
      <c r="G37" s="37">
        <v>0.52</v>
      </c>
      <c r="H37" s="37">
        <v>0.17</v>
      </c>
      <c r="I37" s="37">
        <v>0.33</v>
      </c>
      <c r="J37" s="38">
        <v>1.03</v>
      </c>
      <c r="K37" s="22"/>
      <c r="L37" s="22"/>
      <c r="M37" s="22"/>
      <c r="N37" s="22"/>
      <c r="O37" s="22"/>
      <c r="P37" s="22"/>
    </row>
    <row r="38" spans="1:16" ht="39" customHeight="1">
      <c r="A38" s="22"/>
      <c r="B38" s="35"/>
      <c r="C38" s="1148" t="s">
        <v>533</v>
      </c>
      <c r="D38" s="1149"/>
      <c r="E38" s="1150"/>
      <c r="F38" s="36">
        <v>0.08</v>
      </c>
      <c r="G38" s="37">
        <v>0.06</v>
      </c>
      <c r="H38" s="37">
        <v>0.06</v>
      </c>
      <c r="I38" s="37">
        <v>0.08</v>
      </c>
      <c r="J38" s="38">
        <v>0.08</v>
      </c>
      <c r="K38" s="22"/>
      <c r="L38" s="22"/>
      <c r="M38" s="22"/>
      <c r="N38" s="22"/>
      <c r="O38" s="22"/>
      <c r="P38" s="22"/>
    </row>
    <row r="39" spans="1:16" ht="39" customHeight="1">
      <c r="A39" s="22"/>
      <c r="B39" s="35"/>
      <c r="C39" s="1148" t="s">
        <v>534</v>
      </c>
      <c r="D39" s="1149"/>
      <c r="E39" s="1150"/>
      <c r="F39" s="36">
        <v>0</v>
      </c>
      <c r="G39" s="37">
        <v>0</v>
      </c>
      <c r="H39" s="37">
        <v>0</v>
      </c>
      <c r="I39" s="37">
        <v>0.02</v>
      </c>
      <c r="J39" s="38">
        <v>0</v>
      </c>
      <c r="K39" s="22"/>
      <c r="L39" s="22"/>
      <c r="M39" s="22"/>
      <c r="N39" s="22"/>
      <c r="O39" s="22"/>
      <c r="P39" s="22"/>
    </row>
    <row r="40" spans="1:16" ht="39" customHeight="1">
      <c r="A40" s="22"/>
      <c r="B40" s="35"/>
      <c r="C40" s="1148"/>
      <c r="D40" s="1149"/>
      <c r="E40" s="1150"/>
      <c r="F40" s="36"/>
      <c r="G40" s="37"/>
      <c r="H40" s="37"/>
      <c r="I40" s="37"/>
      <c r="J40" s="38"/>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535</v>
      </c>
      <c r="D42" s="1149"/>
      <c r="E42" s="1150"/>
      <c r="F42" s="36" t="s">
        <v>478</v>
      </c>
      <c r="G42" s="37" t="s">
        <v>478</v>
      </c>
      <c r="H42" s="37" t="s">
        <v>478</v>
      </c>
      <c r="I42" s="37" t="s">
        <v>478</v>
      </c>
      <c r="J42" s="38" t="s">
        <v>478</v>
      </c>
      <c r="K42" s="22"/>
      <c r="L42" s="22"/>
      <c r="M42" s="22"/>
      <c r="N42" s="22"/>
      <c r="O42" s="22"/>
      <c r="P42" s="22"/>
    </row>
    <row r="43" spans="1:16" ht="39" customHeight="1" thickBot="1">
      <c r="A43" s="22"/>
      <c r="B43" s="40"/>
      <c r="C43" s="1151" t="s">
        <v>536</v>
      </c>
      <c r="D43" s="1152"/>
      <c r="E43" s="1153"/>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3" zoomScaleSheetLayoutView="55" workbookViewId="0">
      <selection activeCell="AO34" sqref="AO34:BC3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4" t="s">
        <v>11</v>
      </c>
      <c r="C45" s="1165"/>
      <c r="D45" s="58"/>
      <c r="E45" s="1170" t="s">
        <v>12</v>
      </c>
      <c r="F45" s="1170"/>
      <c r="G45" s="1170"/>
      <c r="H45" s="1170"/>
      <c r="I45" s="1170"/>
      <c r="J45" s="1171"/>
      <c r="K45" s="59">
        <v>1391</v>
      </c>
      <c r="L45" s="60">
        <v>1776</v>
      </c>
      <c r="M45" s="60">
        <v>1913</v>
      </c>
      <c r="N45" s="60">
        <v>2057</v>
      </c>
      <c r="O45" s="61">
        <v>2056</v>
      </c>
      <c r="P45" s="48"/>
      <c r="Q45" s="48"/>
      <c r="R45" s="48"/>
      <c r="S45" s="48"/>
      <c r="T45" s="48"/>
      <c r="U45" s="48"/>
    </row>
    <row r="46" spans="1:21" ht="30.75" customHeight="1">
      <c r="A46" s="48"/>
      <c r="B46" s="1166"/>
      <c r="C46" s="1167"/>
      <c r="D46" s="62"/>
      <c r="E46" s="1158" t="s">
        <v>13</v>
      </c>
      <c r="F46" s="1158"/>
      <c r="G46" s="1158"/>
      <c r="H46" s="1158"/>
      <c r="I46" s="1158"/>
      <c r="J46" s="1159"/>
      <c r="K46" s="63" t="s">
        <v>478</v>
      </c>
      <c r="L46" s="64" t="s">
        <v>478</v>
      </c>
      <c r="M46" s="64" t="s">
        <v>478</v>
      </c>
      <c r="N46" s="64" t="s">
        <v>478</v>
      </c>
      <c r="O46" s="65" t="s">
        <v>478</v>
      </c>
      <c r="P46" s="48"/>
      <c r="Q46" s="48"/>
      <c r="R46" s="48"/>
      <c r="S46" s="48"/>
      <c r="T46" s="48"/>
      <c r="U46" s="48"/>
    </row>
    <row r="47" spans="1:21" ht="30.75" customHeight="1">
      <c r="A47" s="48"/>
      <c r="B47" s="1166"/>
      <c r="C47" s="1167"/>
      <c r="D47" s="62"/>
      <c r="E47" s="1158" t="s">
        <v>14</v>
      </c>
      <c r="F47" s="1158"/>
      <c r="G47" s="1158"/>
      <c r="H47" s="1158"/>
      <c r="I47" s="1158"/>
      <c r="J47" s="1159"/>
      <c r="K47" s="63" t="s">
        <v>478</v>
      </c>
      <c r="L47" s="64" t="s">
        <v>478</v>
      </c>
      <c r="M47" s="64" t="s">
        <v>478</v>
      </c>
      <c r="N47" s="64" t="s">
        <v>478</v>
      </c>
      <c r="O47" s="65" t="s">
        <v>478</v>
      </c>
      <c r="P47" s="48"/>
      <c r="Q47" s="48"/>
      <c r="R47" s="48"/>
      <c r="S47" s="48"/>
      <c r="T47" s="48"/>
      <c r="U47" s="48"/>
    </row>
    <row r="48" spans="1:21" ht="30.75" customHeight="1">
      <c r="A48" s="48"/>
      <c r="B48" s="1166"/>
      <c r="C48" s="1167"/>
      <c r="D48" s="62"/>
      <c r="E48" s="1158" t="s">
        <v>15</v>
      </c>
      <c r="F48" s="1158"/>
      <c r="G48" s="1158"/>
      <c r="H48" s="1158"/>
      <c r="I48" s="1158"/>
      <c r="J48" s="1159"/>
      <c r="K48" s="63">
        <v>187</v>
      </c>
      <c r="L48" s="64">
        <v>201</v>
      </c>
      <c r="M48" s="64">
        <v>219</v>
      </c>
      <c r="N48" s="64">
        <v>228</v>
      </c>
      <c r="O48" s="65">
        <v>229</v>
      </c>
      <c r="P48" s="48"/>
      <c r="Q48" s="48"/>
      <c r="R48" s="48"/>
      <c r="S48" s="48"/>
      <c r="T48" s="48"/>
      <c r="U48" s="48"/>
    </row>
    <row r="49" spans="1:21" ht="30.75" customHeight="1">
      <c r="A49" s="48"/>
      <c r="B49" s="1166"/>
      <c r="C49" s="1167"/>
      <c r="D49" s="62"/>
      <c r="E49" s="1158" t="s">
        <v>16</v>
      </c>
      <c r="F49" s="1158"/>
      <c r="G49" s="1158"/>
      <c r="H49" s="1158"/>
      <c r="I49" s="1158"/>
      <c r="J49" s="1159"/>
      <c r="K49" s="63">
        <v>46</v>
      </c>
      <c r="L49" s="64">
        <v>46</v>
      </c>
      <c r="M49" s="64">
        <v>53</v>
      </c>
      <c r="N49" s="64">
        <v>49</v>
      </c>
      <c r="O49" s="65">
        <v>94</v>
      </c>
      <c r="P49" s="48"/>
      <c r="Q49" s="48"/>
      <c r="R49" s="48"/>
      <c r="S49" s="48"/>
      <c r="T49" s="48"/>
      <c r="U49" s="48"/>
    </row>
    <row r="50" spans="1:21" ht="30.75" customHeight="1">
      <c r="A50" s="48"/>
      <c r="B50" s="1166"/>
      <c r="C50" s="1167"/>
      <c r="D50" s="62"/>
      <c r="E50" s="1158" t="s">
        <v>17</v>
      </c>
      <c r="F50" s="1158"/>
      <c r="G50" s="1158"/>
      <c r="H50" s="1158"/>
      <c r="I50" s="1158"/>
      <c r="J50" s="1159"/>
      <c r="K50" s="63" t="s">
        <v>478</v>
      </c>
      <c r="L50" s="64" t="s">
        <v>478</v>
      </c>
      <c r="M50" s="64" t="s">
        <v>478</v>
      </c>
      <c r="N50" s="64" t="s">
        <v>478</v>
      </c>
      <c r="O50" s="65" t="s">
        <v>478</v>
      </c>
      <c r="P50" s="48"/>
      <c r="Q50" s="48"/>
      <c r="R50" s="48"/>
      <c r="S50" s="48"/>
      <c r="T50" s="48"/>
      <c r="U50" s="48"/>
    </row>
    <row r="51" spans="1:21" ht="30.75" customHeight="1">
      <c r="A51" s="48"/>
      <c r="B51" s="1168"/>
      <c r="C51" s="1169"/>
      <c r="D51" s="66"/>
      <c r="E51" s="1158" t="s">
        <v>18</v>
      </c>
      <c r="F51" s="1158"/>
      <c r="G51" s="1158"/>
      <c r="H51" s="1158"/>
      <c r="I51" s="1158"/>
      <c r="J51" s="1159"/>
      <c r="K51" s="63">
        <v>0</v>
      </c>
      <c r="L51" s="64">
        <v>0</v>
      </c>
      <c r="M51" s="64">
        <v>0</v>
      </c>
      <c r="N51" s="64">
        <v>0</v>
      </c>
      <c r="O51" s="65">
        <v>0</v>
      </c>
      <c r="P51" s="48"/>
      <c r="Q51" s="48"/>
      <c r="R51" s="48"/>
      <c r="S51" s="48"/>
      <c r="T51" s="48"/>
      <c r="U51" s="48"/>
    </row>
    <row r="52" spans="1:21" ht="30.75" customHeight="1">
      <c r="A52" s="48"/>
      <c r="B52" s="1156" t="s">
        <v>19</v>
      </c>
      <c r="C52" s="1157"/>
      <c r="D52" s="66"/>
      <c r="E52" s="1158" t="s">
        <v>20</v>
      </c>
      <c r="F52" s="1158"/>
      <c r="G52" s="1158"/>
      <c r="H52" s="1158"/>
      <c r="I52" s="1158"/>
      <c r="J52" s="1159"/>
      <c r="K52" s="63">
        <v>1242</v>
      </c>
      <c r="L52" s="64">
        <v>1406</v>
      </c>
      <c r="M52" s="64">
        <v>1579</v>
      </c>
      <c r="N52" s="64">
        <v>1694</v>
      </c>
      <c r="O52" s="65">
        <v>1730</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382</v>
      </c>
      <c r="L53" s="69">
        <v>617</v>
      </c>
      <c r="M53" s="69">
        <v>606</v>
      </c>
      <c r="N53" s="69">
        <v>640</v>
      </c>
      <c r="O53" s="70">
        <v>649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4" zoomScaleSheetLayoutView="100" workbookViewId="0">
      <selection activeCell="AO34" sqref="AO34:BC3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2" t="s">
        <v>24</v>
      </c>
      <c r="C41" s="1173"/>
      <c r="D41" s="81"/>
      <c r="E41" s="1178" t="s">
        <v>25</v>
      </c>
      <c r="F41" s="1178"/>
      <c r="G41" s="1178"/>
      <c r="H41" s="1179"/>
      <c r="I41" s="82">
        <v>18323</v>
      </c>
      <c r="J41" s="83">
        <v>18658</v>
      </c>
      <c r="K41" s="83">
        <v>19739</v>
      </c>
      <c r="L41" s="83">
        <v>19221</v>
      </c>
      <c r="M41" s="84">
        <v>20296</v>
      </c>
    </row>
    <row r="42" spans="2:13" ht="27.75" customHeight="1">
      <c r="B42" s="1174"/>
      <c r="C42" s="1175"/>
      <c r="D42" s="85"/>
      <c r="E42" s="1180" t="s">
        <v>26</v>
      </c>
      <c r="F42" s="1180"/>
      <c r="G42" s="1180"/>
      <c r="H42" s="1181"/>
      <c r="I42" s="86" t="s">
        <v>478</v>
      </c>
      <c r="J42" s="87" t="s">
        <v>478</v>
      </c>
      <c r="K42" s="87" t="s">
        <v>478</v>
      </c>
      <c r="L42" s="87" t="s">
        <v>478</v>
      </c>
      <c r="M42" s="88" t="s">
        <v>478</v>
      </c>
    </row>
    <row r="43" spans="2:13" ht="27.75" customHeight="1">
      <c r="B43" s="1174"/>
      <c r="C43" s="1175"/>
      <c r="D43" s="85"/>
      <c r="E43" s="1180" t="s">
        <v>27</v>
      </c>
      <c r="F43" s="1180"/>
      <c r="G43" s="1180"/>
      <c r="H43" s="1181"/>
      <c r="I43" s="86">
        <v>3809</v>
      </c>
      <c r="J43" s="87">
        <v>3811</v>
      </c>
      <c r="K43" s="87">
        <v>3851</v>
      </c>
      <c r="L43" s="87">
        <v>3805</v>
      </c>
      <c r="M43" s="88">
        <v>3716</v>
      </c>
    </row>
    <row r="44" spans="2:13" ht="27.75" customHeight="1">
      <c r="B44" s="1174"/>
      <c r="C44" s="1175"/>
      <c r="D44" s="85"/>
      <c r="E44" s="1180" t="s">
        <v>28</v>
      </c>
      <c r="F44" s="1180"/>
      <c r="G44" s="1180"/>
      <c r="H44" s="1181"/>
      <c r="I44" s="86">
        <v>206</v>
      </c>
      <c r="J44" s="87">
        <v>172</v>
      </c>
      <c r="K44" s="87">
        <v>359</v>
      </c>
      <c r="L44" s="87">
        <v>486</v>
      </c>
      <c r="M44" s="88">
        <v>571</v>
      </c>
    </row>
    <row r="45" spans="2:13" ht="27.75" customHeight="1">
      <c r="B45" s="1174"/>
      <c r="C45" s="1175"/>
      <c r="D45" s="85"/>
      <c r="E45" s="1180" t="s">
        <v>29</v>
      </c>
      <c r="F45" s="1180"/>
      <c r="G45" s="1180"/>
      <c r="H45" s="1181"/>
      <c r="I45" s="86">
        <v>2090</v>
      </c>
      <c r="J45" s="87">
        <v>2574</v>
      </c>
      <c r="K45" s="87">
        <v>1450</v>
      </c>
      <c r="L45" s="87">
        <v>1049</v>
      </c>
      <c r="M45" s="88">
        <v>909</v>
      </c>
    </row>
    <row r="46" spans="2:13" ht="27.75" customHeight="1">
      <c r="B46" s="1174"/>
      <c r="C46" s="1175"/>
      <c r="D46" s="89"/>
      <c r="E46" s="1180" t="s">
        <v>30</v>
      </c>
      <c r="F46" s="1180"/>
      <c r="G46" s="1180"/>
      <c r="H46" s="1181"/>
      <c r="I46" s="86" t="s">
        <v>478</v>
      </c>
      <c r="J46" s="87" t="s">
        <v>478</v>
      </c>
      <c r="K46" s="87" t="s">
        <v>478</v>
      </c>
      <c r="L46" s="87" t="s">
        <v>478</v>
      </c>
      <c r="M46" s="88" t="s">
        <v>478</v>
      </c>
    </row>
    <row r="47" spans="2:13" ht="27.75" customHeight="1">
      <c r="B47" s="1174"/>
      <c r="C47" s="1175"/>
      <c r="D47" s="90"/>
      <c r="E47" s="1182" t="s">
        <v>31</v>
      </c>
      <c r="F47" s="1183"/>
      <c r="G47" s="1183"/>
      <c r="H47" s="1184"/>
      <c r="I47" s="86" t="s">
        <v>478</v>
      </c>
      <c r="J47" s="87" t="s">
        <v>478</v>
      </c>
      <c r="K47" s="87" t="s">
        <v>478</v>
      </c>
      <c r="L47" s="87" t="s">
        <v>478</v>
      </c>
      <c r="M47" s="88" t="s">
        <v>478</v>
      </c>
    </row>
    <row r="48" spans="2:13" ht="27.75" customHeight="1">
      <c r="B48" s="1174"/>
      <c r="C48" s="1175"/>
      <c r="D48" s="85"/>
      <c r="E48" s="1180" t="s">
        <v>32</v>
      </c>
      <c r="F48" s="1180"/>
      <c r="G48" s="1180"/>
      <c r="H48" s="1181"/>
      <c r="I48" s="86" t="s">
        <v>478</v>
      </c>
      <c r="J48" s="87" t="s">
        <v>478</v>
      </c>
      <c r="K48" s="87" t="s">
        <v>478</v>
      </c>
      <c r="L48" s="87" t="s">
        <v>478</v>
      </c>
      <c r="M48" s="88" t="s">
        <v>478</v>
      </c>
    </row>
    <row r="49" spans="2:13" ht="27.75" customHeight="1">
      <c r="B49" s="1176"/>
      <c r="C49" s="1177"/>
      <c r="D49" s="85"/>
      <c r="E49" s="1180" t="s">
        <v>33</v>
      </c>
      <c r="F49" s="1180"/>
      <c r="G49" s="1180"/>
      <c r="H49" s="1181"/>
      <c r="I49" s="86" t="s">
        <v>478</v>
      </c>
      <c r="J49" s="87" t="s">
        <v>478</v>
      </c>
      <c r="K49" s="87" t="s">
        <v>478</v>
      </c>
      <c r="L49" s="87" t="s">
        <v>478</v>
      </c>
      <c r="M49" s="88" t="s">
        <v>478</v>
      </c>
    </row>
    <row r="50" spans="2:13" ht="27.75" customHeight="1">
      <c r="B50" s="1185" t="s">
        <v>34</v>
      </c>
      <c r="C50" s="1186"/>
      <c r="D50" s="91"/>
      <c r="E50" s="1180" t="s">
        <v>35</v>
      </c>
      <c r="F50" s="1180"/>
      <c r="G50" s="1180"/>
      <c r="H50" s="1181"/>
      <c r="I50" s="86">
        <v>6531</v>
      </c>
      <c r="J50" s="87">
        <v>7669</v>
      </c>
      <c r="K50" s="87">
        <v>8258</v>
      </c>
      <c r="L50" s="87">
        <v>8977</v>
      </c>
      <c r="M50" s="88">
        <v>9572</v>
      </c>
    </row>
    <row r="51" spans="2:13" ht="27.75" customHeight="1">
      <c r="B51" s="1174"/>
      <c r="C51" s="1175"/>
      <c r="D51" s="85"/>
      <c r="E51" s="1180" t="s">
        <v>36</v>
      </c>
      <c r="F51" s="1180"/>
      <c r="G51" s="1180"/>
      <c r="H51" s="1181"/>
      <c r="I51" s="86">
        <v>85</v>
      </c>
      <c r="J51" s="87">
        <v>95</v>
      </c>
      <c r="K51" s="87">
        <v>81</v>
      </c>
      <c r="L51" s="87">
        <v>74</v>
      </c>
      <c r="M51" s="88">
        <v>57</v>
      </c>
    </row>
    <row r="52" spans="2:13" ht="27.75" customHeight="1">
      <c r="B52" s="1176"/>
      <c r="C52" s="1177"/>
      <c r="D52" s="85"/>
      <c r="E52" s="1180" t="s">
        <v>37</v>
      </c>
      <c r="F52" s="1180"/>
      <c r="G52" s="1180"/>
      <c r="H52" s="1181"/>
      <c r="I52" s="86">
        <v>16524</v>
      </c>
      <c r="J52" s="87">
        <v>17421</v>
      </c>
      <c r="K52" s="87">
        <v>18624</v>
      </c>
      <c r="L52" s="87">
        <v>22524</v>
      </c>
      <c r="M52" s="88">
        <v>19304</v>
      </c>
    </row>
    <row r="53" spans="2:13" ht="27.75" customHeight="1" thickBot="1">
      <c r="B53" s="1187" t="s">
        <v>21</v>
      </c>
      <c r="C53" s="1188"/>
      <c r="D53" s="92"/>
      <c r="E53" s="1189" t="s">
        <v>38</v>
      </c>
      <c r="F53" s="1189"/>
      <c r="G53" s="1189"/>
      <c r="H53" s="1190"/>
      <c r="I53" s="93">
        <v>1287</v>
      </c>
      <c r="J53" s="94">
        <v>30</v>
      </c>
      <c r="K53" s="94">
        <v>-1564</v>
      </c>
      <c r="L53" s="94">
        <v>-7013</v>
      </c>
      <c r="M53" s="95">
        <v>-3442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52436</v>
      </c>
      <c r="E3" s="118"/>
      <c r="F3" s="119">
        <v>75709</v>
      </c>
      <c r="G3" s="120"/>
      <c r="H3" s="121"/>
    </row>
    <row r="4" spans="1:8">
      <c r="A4" s="122"/>
      <c r="B4" s="123"/>
      <c r="C4" s="124"/>
      <c r="D4" s="125">
        <v>15962</v>
      </c>
      <c r="E4" s="126"/>
      <c r="F4" s="127">
        <v>35212</v>
      </c>
      <c r="G4" s="128"/>
      <c r="H4" s="129"/>
    </row>
    <row r="5" spans="1:8">
      <c r="A5" s="110" t="s">
        <v>512</v>
      </c>
      <c r="B5" s="115"/>
      <c r="C5" s="116"/>
      <c r="D5" s="117">
        <v>84076</v>
      </c>
      <c r="E5" s="118"/>
      <c r="F5" s="119">
        <v>90961</v>
      </c>
      <c r="G5" s="120"/>
      <c r="H5" s="121"/>
    </row>
    <row r="6" spans="1:8">
      <c r="A6" s="122"/>
      <c r="B6" s="123"/>
      <c r="C6" s="124"/>
      <c r="D6" s="125">
        <v>27271</v>
      </c>
      <c r="E6" s="126"/>
      <c r="F6" s="127">
        <v>37720</v>
      </c>
      <c r="G6" s="128"/>
      <c r="H6" s="129"/>
    </row>
    <row r="7" spans="1:8">
      <c r="A7" s="110" t="s">
        <v>513</v>
      </c>
      <c r="B7" s="115"/>
      <c r="C7" s="116"/>
      <c r="D7" s="117">
        <v>100201</v>
      </c>
      <c r="E7" s="118"/>
      <c r="F7" s="119">
        <v>106614</v>
      </c>
      <c r="G7" s="120"/>
      <c r="H7" s="121"/>
    </row>
    <row r="8" spans="1:8">
      <c r="A8" s="122"/>
      <c r="B8" s="123"/>
      <c r="C8" s="124"/>
      <c r="D8" s="125">
        <v>45849</v>
      </c>
      <c r="E8" s="126"/>
      <c r="F8" s="127">
        <v>45545</v>
      </c>
      <c r="G8" s="128"/>
      <c r="H8" s="129"/>
    </row>
    <row r="9" spans="1:8">
      <c r="A9" s="110" t="s">
        <v>514</v>
      </c>
      <c r="B9" s="115"/>
      <c r="C9" s="116"/>
      <c r="D9" s="117">
        <v>83735</v>
      </c>
      <c r="E9" s="118"/>
      <c r="F9" s="119">
        <v>85459</v>
      </c>
      <c r="G9" s="120"/>
      <c r="H9" s="121"/>
    </row>
    <row r="10" spans="1:8">
      <c r="A10" s="122"/>
      <c r="B10" s="123"/>
      <c r="C10" s="124"/>
      <c r="D10" s="125">
        <v>25875</v>
      </c>
      <c r="E10" s="126"/>
      <c r="F10" s="127">
        <v>44378</v>
      </c>
      <c r="G10" s="128"/>
      <c r="H10" s="129"/>
    </row>
    <row r="11" spans="1:8">
      <c r="A11" s="110" t="s">
        <v>515</v>
      </c>
      <c r="B11" s="115"/>
      <c r="C11" s="116"/>
      <c r="D11" s="117">
        <v>119802</v>
      </c>
      <c r="E11" s="118"/>
      <c r="F11" s="119">
        <v>83280</v>
      </c>
      <c r="G11" s="120"/>
      <c r="H11" s="121"/>
    </row>
    <row r="12" spans="1:8">
      <c r="A12" s="122"/>
      <c r="B12" s="123"/>
      <c r="C12" s="130"/>
      <c r="D12" s="125">
        <v>74188</v>
      </c>
      <c r="E12" s="126"/>
      <c r="F12" s="127">
        <v>43123</v>
      </c>
      <c r="G12" s="128"/>
      <c r="H12" s="129"/>
    </row>
    <row r="13" spans="1:8">
      <c r="A13" s="110"/>
      <c r="B13" s="115"/>
      <c r="C13" s="131"/>
      <c r="D13" s="132">
        <v>88050</v>
      </c>
      <c r="E13" s="133"/>
      <c r="F13" s="134">
        <v>88405</v>
      </c>
      <c r="G13" s="135"/>
      <c r="H13" s="121"/>
    </row>
    <row r="14" spans="1:8">
      <c r="A14" s="122"/>
      <c r="B14" s="123"/>
      <c r="C14" s="124"/>
      <c r="D14" s="125">
        <v>37829</v>
      </c>
      <c r="E14" s="126"/>
      <c r="F14" s="127">
        <v>41196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8.9700000000000006</v>
      </c>
      <c r="C19" s="136">
        <f>ROUND(VALUE(SUBSTITUTE(実質収支比率等に係る経年分析!G$48,"▲","-")),2)</f>
        <v>9.7799999999999994</v>
      </c>
      <c r="D19" s="136">
        <f>ROUND(VALUE(SUBSTITUTE(実質収支比率等に係る経年分析!H$48,"▲","-")),2)</f>
        <v>9.5500000000000007</v>
      </c>
      <c r="E19" s="136">
        <f>ROUND(VALUE(SUBSTITUTE(実質収支比率等に係る経年分析!I$48,"▲","-")),2)</f>
        <v>10.220000000000001</v>
      </c>
      <c r="F19" s="136">
        <f>ROUND(VALUE(SUBSTITUTE(実質収支比率等に係る経年分析!J$48,"▲","-")),2)</f>
        <v>8.83</v>
      </c>
    </row>
    <row r="20" spans="1:11">
      <c r="A20" s="136" t="s">
        <v>43</v>
      </c>
      <c r="B20" s="136">
        <f>ROUND(VALUE(SUBSTITUTE(実質収支比率等に係る経年分析!F$47,"▲","-")),2)</f>
        <v>25.98</v>
      </c>
      <c r="C20" s="136">
        <f>ROUND(VALUE(SUBSTITUTE(実質収支比率等に係る経年分析!G$47,"▲","-")),2)</f>
        <v>26.7</v>
      </c>
      <c r="D20" s="136">
        <f>ROUND(VALUE(SUBSTITUTE(実質収支比率等に係る経年分析!H$47,"▲","-")),2)</f>
        <v>25.83</v>
      </c>
      <c r="E20" s="136">
        <f>ROUND(VALUE(SUBSTITUTE(実質収支比率等に係る経年分析!I$47,"▲","-")),2)</f>
        <v>27.47</v>
      </c>
      <c r="F20" s="136">
        <f>ROUND(VALUE(SUBSTITUTE(実質収支比率等に係る経年分析!J$47,"▲","-")),2)</f>
        <v>33.24</v>
      </c>
    </row>
    <row r="21" spans="1:11">
      <c r="A21" s="136" t="s">
        <v>44</v>
      </c>
      <c r="B21" s="136">
        <f>IF(ISNUMBER(VALUE(SUBSTITUTE(実質収支比率等に係る経年分析!F$49,"▲","-"))),ROUND(VALUE(SUBSTITUTE(実質収支比率等に係る経年分析!F$49,"▲","-")),2),NA())</f>
        <v>4.4800000000000004</v>
      </c>
      <c r="C21" s="136">
        <f>IF(ISNUMBER(VALUE(SUBSTITUTE(実質収支比率等に係る経年分析!G$49,"▲","-"))),ROUND(VALUE(SUBSTITUTE(実質収支比率等に係る経年分析!G$49,"▲","-")),2),NA())</f>
        <v>3.77</v>
      </c>
      <c r="D21" s="136">
        <f>IF(ISNUMBER(VALUE(SUBSTITUTE(実質収支比率等に係る経年分析!H$49,"▲","-"))),ROUND(VALUE(SUBSTITUTE(実質収支比率等に係る経年分析!H$49,"▲","-")),2),NA())</f>
        <v>-0.37</v>
      </c>
      <c r="E21" s="136">
        <f>IF(ISNUMBER(VALUE(SUBSTITUTE(実質収支比率等に係る経年分析!I$49,"▲","-"))),ROUND(VALUE(SUBSTITUTE(実質収支比率等に係る経年分析!I$49,"▲","-")),2),NA())</f>
        <v>3.39</v>
      </c>
      <c r="F21" s="136">
        <f>IF(ISNUMBER(VALUE(SUBSTITUTE(実質収支比率等に係る経年分析!J$49,"▲","-"))),ROUND(VALUE(SUBSTITUTE(実質収支比率等に係る経年分析!J$49,"▲","-")),2),NA())</f>
        <v>5.74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汚水処理施設特別会計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0.08</v>
      </c>
    </row>
    <row r="33" spans="1:16">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1.03</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2.1800000000000002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2.71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2.88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2.68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3.84</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8.9700000000000006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9.77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9.5399999999999991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10.18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8.83</v>
      </c>
    </row>
    <row r="36" spans="1:16">
      <c r="A36" s="137" t="str">
        <f>IF(連結実質赤字比率に係る赤字・黒字の構成分析!C$34="",NA(),連結実質赤字比率に係る赤字・黒字の構成分析!C$34)</f>
        <v>国民健康保険事業特別会計</v>
      </c>
      <c r="B36" s="137">
        <f>IF(ROUND(VALUE(SUBSTITUTE(連結実質赤字比率に係る赤字・黒字の構成分析!F$34,"▲", "-")), 2) &lt; 0, ABS(ROUND(VALUE(SUBSTITUTE(連結実質赤字比率に係る赤字・黒字の構成分析!F$34,"▲", "-")), 2)), NA())</f>
        <v>2</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4.47</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4.5599999999999996</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3.1</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3.24</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1242</v>
      </c>
      <c r="E42" s="138"/>
      <c r="F42" s="138"/>
      <c r="G42" s="138">
        <f>'実質公債費比率（分子）の構造'!L$52</f>
        <v>1406</v>
      </c>
      <c r="H42" s="138"/>
      <c r="I42" s="138"/>
      <c r="J42" s="138">
        <f>'実質公債費比率（分子）の構造'!M$52</f>
        <v>1579</v>
      </c>
      <c r="K42" s="138"/>
      <c r="L42" s="138"/>
      <c r="M42" s="138">
        <f>'実質公債費比率（分子）の構造'!N$52</f>
        <v>1694</v>
      </c>
      <c r="N42" s="138"/>
      <c r="O42" s="138"/>
      <c r="P42" s="138">
        <f>'実質公債費比率（分子）の構造'!O$52</f>
        <v>1730</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46</v>
      </c>
      <c r="C45" s="138"/>
      <c r="D45" s="138"/>
      <c r="E45" s="138">
        <f>'実質公債費比率（分子）の構造'!L$49</f>
        <v>46</v>
      </c>
      <c r="F45" s="138"/>
      <c r="G45" s="138"/>
      <c r="H45" s="138">
        <f>'実質公債費比率（分子）の構造'!M$49</f>
        <v>53</v>
      </c>
      <c r="I45" s="138"/>
      <c r="J45" s="138"/>
      <c r="K45" s="138">
        <f>'実質公債費比率（分子）の構造'!N$49</f>
        <v>49</v>
      </c>
      <c r="L45" s="138"/>
      <c r="M45" s="138"/>
      <c r="N45" s="138">
        <f>'実質公債費比率（分子）の構造'!O$49</f>
        <v>94</v>
      </c>
      <c r="O45" s="138"/>
      <c r="P45" s="138"/>
    </row>
    <row r="46" spans="1:16">
      <c r="A46" s="138" t="s">
        <v>55</v>
      </c>
      <c r="B46" s="138">
        <f>'実質公債費比率（分子）の構造'!K$48</f>
        <v>187</v>
      </c>
      <c r="C46" s="138"/>
      <c r="D46" s="138"/>
      <c r="E46" s="138">
        <f>'実質公債費比率（分子）の構造'!L$48</f>
        <v>201</v>
      </c>
      <c r="F46" s="138"/>
      <c r="G46" s="138"/>
      <c r="H46" s="138">
        <f>'実質公債費比率（分子）の構造'!M$48</f>
        <v>219</v>
      </c>
      <c r="I46" s="138"/>
      <c r="J46" s="138"/>
      <c r="K46" s="138">
        <f>'実質公債費比率（分子）の構造'!N$48</f>
        <v>228</v>
      </c>
      <c r="L46" s="138"/>
      <c r="M46" s="138"/>
      <c r="N46" s="138">
        <f>'実質公債費比率（分子）の構造'!O$48</f>
        <v>229</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1391</v>
      </c>
      <c r="C49" s="138"/>
      <c r="D49" s="138"/>
      <c r="E49" s="138">
        <f>'実質公債費比率（分子）の構造'!L$45</f>
        <v>1776</v>
      </c>
      <c r="F49" s="138"/>
      <c r="G49" s="138"/>
      <c r="H49" s="138">
        <f>'実質公債費比率（分子）の構造'!M$45</f>
        <v>1913</v>
      </c>
      <c r="I49" s="138"/>
      <c r="J49" s="138"/>
      <c r="K49" s="138">
        <f>'実質公債費比率（分子）の構造'!N$45</f>
        <v>2057</v>
      </c>
      <c r="L49" s="138"/>
      <c r="M49" s="138"/>
      <c r="N49" s="138">
        <f>'実質公債費比率（分子）の構造'!O$45</f>
        <v>2056</v>
      </c>
      <c r="O49" s="138"/>
      <c r="P49" s="138"/>
    </row>
    <row r="50" spans="1:16">
      <c r="A50" s="138" t="s">
        <v>59</v>
      </c>
      <c r="B50" s="138" t="e">
        <f>NA()</f>
        <v>#N/A</v>
      </c>
      <c r="C50" s="138">
        <f>IF(ISNUMBER('実質公債費比率（分子）の構造'!K$53),'実質公債費比率（分子）の構造'!K$53,NA())</f>
        <v>382</v>
      </c>
      <c r="D50" s="138" t="e">
        <f>NA()</f>
        <v>#N/A</v>
      </c>
      <c r="E50" s="138" t="e">
        <f>NA()</f>
        <v>#N/A</v>
      </c>
      <c r="F50" s="138">
        <f>IF(ISNUMBER('実質公債費比率（分子）の構造'!L$53),'実質公債費比率（分子）の構造'!L$53,NA())</f>
        <v>617</v>
      </c>
      <c r="G50" s="138" t="e">
        <f>NA()</f>
        <v>#N/A</v>
      </c>
      <c r="H50" s="138" t="e">
        <f>NA()</f>
        <v>#N/A</v>
      </c>
      <c r="I50" s="138">
        <f>IF(ISNUMBER('実質公債費比率（分子）の構造'!M$53),'実質公債費比率（分子）の構造'!M$53,NA())</f>
        <v>606</v>
      </c>
      <c r="J50" s="138" t="e">
        <f>NA()</f>
        <v>#N/A</v>
      </c>
      <c r="K50" s="138" t="e">
        <f>NA()</f>
        <v>#N/A</v>
      </c>
      <c r="L50" s="138">
        <f>IF(ISNUMBER('実質公債費比率（分子）の構造'!N$53),'実質公債費比率（分子）の構造'!N$53,NA())</f>
        <v>640</v>
      </c>
      <c r="M50" s="138" t="e">
        <f>NA()</f>
        <v>#N/A</v>
      </c>
      <c r="N50" s="138" t="e">
        <f>NA()</f>
        <v>#N/A</v>
      </c>
      <c r="O50" s="138">
        <f>IF(ISNUMBER('実質公債費比率（分子）の構造'!O$53),'実質公債費比率（分子）の構造'!O$53,NA())</f>
        <v>649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16524</v>
      </c>
      <c r="E56" s="137"/>
      <c r="F56" s="137"/>
      <c r="G56" s="137">
        <f>'将来負担比率（分子）の構造'!J$52</f>
        <v>17421</v>
      </c>
      <c r="H56" s="137"/>
      <c r="I56" s="137"/>
      <c r="J56" s="137">
        <f>'将来負担比率（分子）の構造'!K$52</f>
        <v>18624</v>
      </c>
      <c r="K56" s="137"/>
      <c r="L56" s="137"/>
      <c r="M56" s="137">
        <f>'将来負担比率（分子）の構造'!L$52</f>
        <v>22524</v>
      </c>
      <c r="N56" s="137"/>
      <c r="O56" s="137"/>
      <c r="P56" s="137">
        <f>'将来負担比率（分子）の構造'!M$52</f>
        <v>19304</v>
      </c>
    </row>
    <row r="57" spans="1:16">
      <c r="A57" s="137" t="s">
        <v>36</v>
      </c>
      <c r="B57" s="137"/>
      <c r="C57" s="137"/>
      <c r="D57" s="137">
        <f>'将来負担比率（分子）の構造'!I$51</f>
        <v>85</v>
      </c>
      <c r="E57" s="137"/>
      <c r="F57" s="137"/>
      <c r="G57" s="137">
        <f>'将来負担比率（分子）の構造'!J$51</f>
        <v>95</v>
      </c>
      <c r="H57" s="137"/>
      <c r="I57" s="137"/>
      <c r="J57" s="137">
        <f>'将来負担比率（分子）の構造'!K$51</f>
        <v>81</v>
      </c>
      <c r="K57" s="137"/>
      <c r="L57" s="137"/>
      <c r="M57" s="137">
        <f>'将来負担比率（分子）の構造'!L$51</f>
        <v>74</v>
      </c>
      <c r="N57" s="137"/>
      <c r="O57" s="137"/>
      <c r="P57" s="137">
        <f>'将来負担比率（分子）の構造'!M$51</f>
        <v>57</v>
      </c>
    </row>
    <row r="58" spans="1:16">
      <c r="A58" s="137" t="s">
        <v>35</v>
      </c>
      <c r="B58" s="137"/>
      <c r="C58" s="137"/>
      <c r="D58" s="137">
        <f>'将来負担比率（分子）の構造'!I$50</f>
        <v>6531</v>
      </c>
      <c r="E58" s="137"/>
      <c r="F58" s="137"/>
      <c r="G58" s="137">
        <f>'将来負担比率（分子）の構造'!J$50</f>
        <v>7669</v>
      </c>
      <c r="H58" s="137"/>
      <c r="I58" s="137"/>
      <c r="J58" s="137">
        <f>'将来負担比率（分子）の構造'!K$50</f>
        <v>8258</v>
      </c>
      <c r="K58" s="137"/>
      <c r="L58" s="137"/>
      <c r="M58" s="137">
        <f>'将来負担比率（分子）の構造'!L$50</f>
        <v>8977</v>
      </c>
      <c r="N58" s="137"/>
      <c r="O58" s="137"/>
      <c r="P58" s="137">
        <f>'将来負担比率（分子）の構造'!M$50</f>
        <v>9572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2090</v>
      </c>
      <c r="C62" s="137"/>
      <c r="D62" s="137"/>
      <c r="E62" s="137">
        <f>'将来負担比率（分子）の構造'!J$45</f>
        <v>2574</v>
      </c>
      <c r="F62" s="137"/>
      <c r="G62" s="137"/>
      <c r="H62" s="137">
        <f>'将来負担比率（分子）の構造'!K$45</f>
        <v>1450</v>
      </c>
      <c r="I62" s="137"/>
      <c r="J62" s="137"/>
      <c r="K62" s="137">
        <f>'将来負担比率（分子）の構造'!L$45</f>
        <v>1049</v>
      </c>
      <c r="L62" s="137"/>
      <c r="M62" s="137"/>
      <c r="N62" s="137">
        <f>'将来負担比率（分子）の構造'!M$45</f>
        <v>909</v>
      </c>
      <c r="O62" s="137"/>
      <c r="P62" s="137"/>
    </row>
    <row r="63" spans="1:16">
      <c r="A63" s="137" t="s">
        <v>28</v>
      </c>
      <c r="B63" s="137">
        <f>'将来負担比率（分子）の構造'!I$44</f>
        <v>206</v>
      </c>
      <c r="C63" s="137"/>
      <c r="D63" s="137"/>
      <c r="E63" s="137">
        <f>'将来負担比率（分子）の構造'!J$44</f>
        <v>172</v>
      </c>
      <c r="F63" s="137"/>
      <c r="G63" s="137"/>
      <c r="H63" s="137">
        <f>'将来負担比率（分子）の構造'!K$44</f>
        <v>359</v>
      </c>
      <c r="I63" s="137"/>
      <c r="J63" s="137"/>
      <c r="K63" s="137">
        <f>'将来負担比率（分子）の構造'!L$44</f>
        <v>486</v>
      </c>
      <c r="L63" s="137"/>
      <c r="M63" s="137"/>
      <c r="N63" s="137">
        <f>'将来負担比率（分子）の構造'!M$44</f>
        <v>571</v>
      </c>
      <c r="O63" s="137"/>
      <c r="P63" s="137"/>
    </row>
    <row r="64" spans="1:16">
      <c r="A64" s="137" t="s">
        <v>27</v>
      </c>
      <c r="B64" s="137">
        <f>'将来負担比率（分子）の構造'!I$43</f>
        <v>3809</v>
      </c>
      <c r="C64" s="137"/>
      <c r="D64" s="137"/>
      <c r="E64" s="137">
        <f>'将来負担比率（分子）の構造'!J$43</f>
        <v>3811</v>
      </c>
      <c r="F64" s="137"/>
      <c r="G64" s="137"/>
      <c r="H64" s="137">
        <f>'将来負担比率（分子）の構造'!K$43</f>
        <v>3851</v>
      </c>
      <c r="I64" s="137"/>
      <c r="J64" s="137"/>
      <c r="K64" s="137">
        <f>'将来負担比率（分子）の構造'!L$43</f>
        <v>3805</v>
      </c>
      <c r="L64" s="137"/>
      <c r="M64" s="137"/>
      <c r="N64" s="137">
        <f>'将来負担比率（分子）の構造'!M$43</f>
        <v>3716</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18323</v>
      </c>
      <c r="C66" s="137"/>
      <c r="D66" s="137"/>
      <c r="E66" s="137">
        <f>'将来負担比率（分子）の構造'!J$41</f>
        <v>18658</v>
      </c>
      <c r="F66" s="137"/>
      <c r="G66" s="137"/>
      <c r="H66" s="137">
        <f>'将来負担比率（分子）の構造'!K$41</f>
        <v>19739</v>
      </c>
      <c r="I66" s="137"/>
      <c r="J66" s="137"/>
      <c r="K66" s="137">
        <f>'将来負担比率（分子）の構造'!L$41</f>
        <v>19221</v>
      </c>
      <c r="L66" s="137"/>
      <c r="M66" s="137"/>
      <c r="N66" s="137">
        <f>'将来負担比率（分子）の構造'!M$41</f>
        <v>20296</v>
      </c>
      <c r="O66" s="137"/>
      <c r="P66" s="137"/>
    </row>
    <row r="67" spans="1:16">
      <c r="A67" s="137" t="s">
        <v>63</v>
      </c>
      <c r="B67" s="137" t="e">
        <f>NA()</f>
        <v>#N/A</v>
      </c>
      <c r="C67" s="137">
        <f>IF(ISNUMBER('将来負担比率（分子）の構造'!I$53), IF('将来負担比率（分子）の構造'!I$53 &lt; 0, 0, '将来負担比率（分子）の構造'!I$53), NA())</f>
        <v>1287</v>
      </c>
      <c r="D67" s="137" t="e">
        <f>NA()</f>
        <v>#N/A</v>
      </c>
      <c r="E67" s="137" t="e">
        <f>NA()</f>
        <v>#N/A</v>
      </c>
      <c r="F67" s="137">
        <f>IF(ISNUMBER('将来負担比率（分子）の構造'!J$53), IF('将来負担比率（分子）の構造'!J$53 &lt; 0, 0, '将来負担比率（分子）の構造'!J$53), NA())</f>
        <v>30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2018-03-02T00:49:38Z</cp:lastPrinted>
  <dcterms:created xsi:type="dcterms:W3CDTF">2018-01-24T06:46:22Z</dcterms:created>
  <dcterms:modified xsi:type="dcterms:W3CDTF">2018-05-10T06:38:52Z</dcterms:modified>
</cp:coreProperties>
</file>