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下水道課\予算・経理関係(業務係)\公営企業関係資料\公営企業関係（R7）\■沖縄県市町村課関連\80120（1通目）【127〆沖縄県市町村課】公営企業に係る経営比較分析表（令和６年度決算）の分析・公表について\HP\"/>
    </mc:Choice>
  </mc:AlternateContent>
  <xr:revisionPtr revIDLastSave="0" documentId="8_{9511F7EE-9BE1-4FFF-881D-278FAADA2F7B}" xr6:coauthVersionLast="47" xr6:coauthVersionMax="47" xr10:uidLastSave="{00000000-0000-0000-0000-000000000000}"/>
  <workbookProtection workbookAlgorithmName="SHA-512" workbookHashValue="45sw1ZykkujSadGA11UfWqWMr3cDiOrb0qZXq/wczIVN/RiKq5GVA99ocXPWMZQHEx6M5U82Edj8IXnseJLwcA==" workbookSaltValue="/feUp9pLeJafhuFlCDnSt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E85" i="4"/>
  <c r="AT10" i="4"/>
  <c r="AL10"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<sst xmlns="http://schemas.openxmlformats.org/spreadsheetml/2006/main" count="231" uniqueCount="116">
  <si>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</si>
  <si>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</si>
  <si>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</si>
  <si>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</si>
  <si>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</si>
  <si>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</si>
  <si>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</si>
  <si>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</si>
  <si>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</si>
  <si>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</si>
  <si>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</si>
  <si>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</si>
  <si>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</si>
  <si>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</si>
  <si>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</si>
  <si>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</si>
  <si>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</si>
  <si>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</si>
  <si>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</si>
  <si>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</si>
  <si>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</si>
  <si>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</si>
  <si>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</si>
  <si>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</si>
  <si>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</si>
  <si>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</si>
  <si>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</si>
  <si>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</si>
  <si>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</si>
  <si>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</si>
  <si>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</si>
  <si>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</si>
  <si>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</si>
  <si>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</si>
  <si>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</si>
  <si>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</si>
  <si>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</si>
  <si>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</si>
  <si>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</si>
  <si>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</si>
  <si>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</si>
  <si>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</si>
  <si>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</si>
  <si>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</si>
  <si>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</si>
  <si>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</si>
  <si>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</si>
  <si>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</si>
  <si>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</si>
  <si>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</si>
  <si>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</si>
  <si>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</si>
  <si>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</si>
  <si>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</si>
  <si>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</si>
  <si>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</si>
  <si>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</si>
  <si>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</si>
  <si>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</si>
  <si>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</si>
  <si>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</si>
  <si>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</si>
  <si>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</si>
  <si>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</si>
  <si>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</si>
  <si>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</si>
  <si>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</si>
  <si>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</si>
  <si>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</si>
  <si>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</si>
  <si>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</si>
  <si>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</si>
  <si>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</si>
  <si>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</si>
  <si>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</si>
  <si>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</si>
  <si>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</si>
  <si>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</si>
  <si>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</si>
  <si>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</si>
  <si>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</si>
  <si>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</si>
  <si>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</si>
  <si>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</si>
  <si>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</si>
  <si>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</si>
  <si>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</si>
  <si>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</si>
  <si>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</si>
  <si>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</si>
  <si>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</si>
  <si>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</si>
  <si>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</si>
  <si>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</si>
  <si>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</si>
  <si>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</si>
  <si>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南城市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</si>
  <si>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</si>
  <si>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</si>
  <si>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</si>
  <si>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</si>
  <si>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</si>
  <si>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</si>
  <si>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</si>
  <si>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</si>
  <si>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</si>
  <si>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</si>
  <si>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</si>
  <si>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</si>
  <si>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</si>
  <si>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</si>
  <si>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</si>
  <si>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</si>
  <si>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①経常収支比率および③流動比率は、前年度より大幅に上昇しています。これは、一般会計からの繰入金が前年度より増加したことによるものです。
一方、⑤経費回収率は前年度より低下しており、⑥汚水処理原価は前年度比べ上昇しています。これらは、汚水処理費は減少したものの、年間有収水量がわずかに減少し、使用料収入が減少したことが主な要因です。
　以上より、汚水処理に要する費用を使用料収入のみで賄いきれておらず、一般会計からの繰入金により不足分を補填しつつ事業運営を行っている状況です。
　④企業債残高事業規模比率は、全国平均および類似団体平均を大きく下回っており、年々低下しています。これは、整備投資がおおむね完了していることから、新たな企業債発行がないためです。　
　⑦施設利用率は低い水準にある一方、⑧水洗化率は90%以上と高い水準にあります。今後も、未接続世帯への接続推進等により、水洗化率の維持・向上に努めてまりいます。</t>
    <rPh sb="2" eb="4">
      <t>ケイジョウ</t>
    </rPh>
    <rPh sb="4" eb="8">
      <t>シュウシヒリツ</t>
    </rPh>
    <rPh sb="12" eb="16">
      <t>リュウドウヒリツ</t>
    </rPh>
    <rPh sb="18" eb="21">
      <t>ゼンネンド</t>
    </rPh>
    <rPh sb="23" eb="25">
      <t>オオハバ</t>
    </rPh>
    <rPh sb="26" eb="28">
      <t>ジョウショウ</t>
    </rPh>
    <rPh sb="54" eb="56">
      <t>ゾウカ</t>
    </rPh>
    <rPh sb="69" eb="71">
      <t>イッポウ</t>
    </rPh>
    <rPh sb="84" eb="86">
      <t>テイカ</t>
    </rPh>
    <rPh sb="104" eb="106">
      <t>ジョウショウ</t>
    </rPh>
    <rPh sb="123" eb="125">
      <t>ゲンショウ</t>
    </rPh>
    <rPh sb="131" eb="133">
      <t>ネンカン</t>
    </rPh>
    <rPh sb="142" eb="144">
      <t>ゲンショウ</t>
    </rPh>
    <rPh sb="149" eb="151">
      <t>シュウニュウ</t>
    </rPh>
    <rPh sb="152" eb="154">
      <t>ゲンショウ</t>
    </rPh>
    <rPh sb="159" eb="160">
      <t>オモ</t>
    </rPh>
    <rPh sb="161" eb="163">
      <t>ヨウイン</t>
    </rPh>
    <rPh sb="178" eb="179">
      <t>ヨウ</t>
    </rPh>
    <rPh sb="187" eb="189">
      <t>シュウニュウ</t>
    </rPh>
    <rPh sb="214" eb="217">
      <t>フソクブン</t>
    </rPh>
    <rPh sb="241" eb="244">
      <t>キギョウサイ</t>
    </rPh>
    <rPh sb="244" eb="246">
      <t>ザンダカ</t>
    </rPh>
    <rPh sb="246" eb="248">
      <t>ジギョウ</t>
    </rPh>
    <rPh sb="248" eb="250">
      <t>キボ</t>
    </rPh>
    <rPh sb="250" eb="252">
      <t>ヒリツ</t>
    </rPh>
    <rPh sb="254" eb="256">
      <t>ゼンコク</t>
    </rPh>
    <rPh sb="256" eb="258">
      <t>ヘイキン</t>
    </rPh>
    <rPh sb="261" eb="265">
      <t>ルイジダンタイ</t>
    </rPh>
    <rPh sb="268" eb="269">
      <t>オオ</t>
    </rPh>
    <rPh sb="271" eb="273">
      <t>シタマワ</t>
    </rPh>
    <rPh sb="278" eb="280">
      <t>ネンネン</t>
    </rPh>
    <rPh sb="280" eb="282">
      <t>テイカ</t>
    </rPh>
    <rPh sb="301" eb="303">
      <t>カンリョウ</t>
    </rPh>
    <rPh sb="312" eb="313">
      <t>アラ</t>
    </rPh>
    <rPh sb="315" eb="318">
      <t>キギョウサイ</t>
    </rPh>
    <rPh sb="318" eb="320">
      <t>ハッコウ</t>
    </rPh>
    <rPh sb="332" eb="337">
      <t>シセツリヨウリツ</t>
    </rPh>
    <rPh sb="338" eb="339">
      <t>ヒク</t>
    </rPh>
    <rPh sb="340" eb="342">
      <t>スイジュン</t>
    </rPh>
    <rPh sb="345" eb="347">
      <t>イッポウ</t>
    </rPh>
    <rPh sb="349" eb="353">
      <t>スイセンカリツ</t>
    </rPh>
    <rPh sb="357" eb="359">
      <t>イジョウ</t>
    </rPh>
    <rPh sb="360" eb="361">
      <t>タカ</t>
    </rPh>
    <rPh sb="362" eb="364">
      <t>スイジュン</t>
    </rPh>
    <rPh sb="370" eb="372">
      <t>コンゴ</t>
    </rPh>
    <rPh sb="374" eb="377">
      <t>ミセツゾク</t>
    </rPh>
    <rPh sb="377" eb="379">
      <t>セタイ</t>
    </rPh>
    <rPh sb="381" eb="386">
      <t>セツゾクスイシントウ</t>
    </rPh>
    <rPh sb="390" eb="394">
      <t>スイセンカリツ</t>
    </rPh>
    <rPh sb="395" eb="397">
      <t>イジ</t>
    </rPh>
    <rPh sb="398" eb="400">
      <t>コウジョウ</t>
    </rPh>
    <rPh sb="401" eb="402">
      <t>ツト</t>
    </rPh>
    <phoneticPr fontId="4"/>
  </si>
  <si>
    <t>　有形固定資産減価償却率の推移から、施設の老朽化が進行していることがうかがえます。供用開始から20年以上が経過していることを踏まえ、維持管理費の抑制に向けて、施設の統廃合等の事業を推進してまいります。</t>
    <rPh sb="1" eb="7">
      <t>ユウケイコテイシサン</t>
    </rPh>
    <rPh sb="7" eb="12">
      <t>ゲンカショウキャクリツ</t>
    </rPh>
    <rPh sb="13" eb="15">
      <t>スイイ</t>
    </rPh>
    <rPh sb="18" eb="20">
      <t>シセツ</t>
    </rPh>
    <rPh sb="21" eb="24">
      <t>ロウキュウカ</t>
    </rPh>
    <rPh sb="25" eb="27">
      <t>シンコウ</t>
    </rPh>
    <rPh sb="41" eb="45">
      <t>キョウヨウカイシ</t>
    </rPh>
    <rPh sb="49" eb="50">
      <t>ネン</t>
    </rPh>
    <rPh sb="50" eb="52">
      <t>イジョウ</t>
    </rPh>
    <rPh sb="53" eb="55">
      <t>ケイカ</t>
    </rPh>
    <rPh sb="62" eb="63">
      <t>フ</t>
    </rPh>
    <rPh sb="66" eb="71">
      <t>イジカンリヒ</t>
    </rPh>
    <rPh sb="72" eb="74">
      <t>ヨクセイ</t>
    </rPh>
    <rPh sb="75" eb="76">
      <t>ム</t>
    </rPh>
    <rPh sb="79" eb="81">
      <t>シセツ</t>
    </rPh>
    <rPh sb="82" eb="85">
      <t>トウハイゴウ</t>
    </rPh>
    <rPh sb="85" eb="86">
      <t>トウ</t>
    </rPh>
    <rPh sb="87" eb="89">
      <t>ジギョウ</t>
    </rPh>
    <rPh sb="90" eb="92">
      <t>スイシン</t>
    </rPh>
    <phoneticPr fontId="4"/>
  </si>
  <si>
    <t>　本市では、現在1か所の終末処理場を有しています。供用開始から25年が経過しており、老朽化に伴う設備更新や維持管理費の増加など、今後、費用の増加が見込まれます。
　令和3年4月1日に使用料改定を実施したものの、現状では一般会計からの繰入金より不足分を補填しながら事業運営を行っているため、使用料改定の検討が必要です。そこで、令和6年度より「南城市上下水道事業運営検討委員会」において、使用料改定の必要性について検討を行っています。
あわせて、施設の統廃合等の事業を推進し、下水道事業の経営の健全化・効率化に努めてまいります。</t>
    <rPh sb="1" eb="3">
      <t>ホンシ</t>
    </rPh>
    <rPh sb="6" eb="8">
      <t>ゲンザイ</t>
    </rPh>
    <rPh sb="10" eb="11">
      <t>ショ</t>
    </rPh>
    <rPh sb="12" eb="17">
      <t>シュウマツショリジョウ</t>
    </rPh>
    <rPh sb="18" eb="19">
      <t>ユウ</t>
    </rPh>
    <rPh sb="25" eb="29">
      <t>キョウヨウカイシ</t>
    </rPh>
    <rPh sb="33" eb="34">
      <t>ネン</t>
    </rPh>
    <rPh sb="35" eb="37">
      <t>ケイカ</t>
    </rPh>
    <rPh sb="42" eb="45">
      <t>ロウキュウカ</t>
    </rPh>
    <rPh sb="46" eb="47">
      <t>トモナ</t>
    </rPh>
    <rPh sb="48" eb="50">
      <t>セツビ</t>
    </rPh>
    <rPh sb="50" eb="52">
      <t>コウシン</t>
    </rPh>
    <rPh sb="53" eb="58">
      <t>イジカンリヒ</t>
    </rPh>
    <rPh sb="59" eb="61">
      <t>ゾウカ</t>
    </rPh>
    <rPh sb="64" eb="66">
      <t>コンゴ</t>
    </rPh>
    <rPh sb="67" eb="69">
      <t>ヒヨウ</t>
    </rPh>
    <rPh sb="70" eb="72">
      <t>ゾウカ</t>
    </rPh>
    <rPh sb="73" eb="75">
      <t>ミコ</t>
    </rPh>
    <rPh sb="82" eb="84">
      <t>レイワ</t>
    </rPh>
    <rPh sb="85" eb="86">
      <t>ネン</t>
    </rPh>
    <rPh sb="87" eb="88">
      <t>ガツ</t>
    </rPh>
    <rPh sb="89" eb="90">
      <t>ニチ</t>
    </rPh>
    <rPh sb="91" eb="96">
      <t>シヨウリョウカイテイ</t>
    </rPh>
    <rPh sb="97" eb="99">
      <t>ジッシ</t>
    </rPh>
    <rPh sb="105" eb="107">
      <t>ゲンジョウ</t>
    </rPh>
    <rPh sb="109" eb="113">
      <t>イッパンカイケイ</t>
    </rPh>
    <rPh sb="116" eb="119">
      <t>クリイレキン</t>
    </rPh>
    <rPh sb="121" eb="124">
      <t>フソクブン</t>
    </rPh>
    <rPh sb="125" eb="127">
      <t>ホテン</t>
    </rPh>
    <rPh sb="131" eb="135">
      <t>ジギョウウンエイ</t>
    </rPh>
    <rPh sb="136" eb="137">
      <t>オコナ</t>
    </rPh>
    <rPh sb="144" eb="147">
      <t>シヨウリョウ</t>
    </rPh>
    <rPh sb="147" eb="149">
      <t>カイテイ</t>
    </rPh>
    <rPh sb="150" eb="152">
      <t>ケントウ</t>
    </rPh>
    <rPh sb="153" eb="155">
      <t>ヒツヨウ</t>
    </rPh>
    <rPh sb="162" eb="164">
      <t>レイワ</t>
    </rPh>
    <rPh sb="165" eb="167">
      <t>ネンド</t>
    </rPh>
    <rPh sb="170" eb="173">
      <t>ナンジョウシ</t>
    </rPh>
    <rPh sb="173" eb="177">
      <t>ジョウゲスイドウ</t>
    </rPh>
    <rPh sb="177" eb="179">
      <t>ジギョウ</t>
    </rPh>
    <rPh sb="179" eb="181">
      <t>ウンエイ</t>
    </rPh>
    <rPh sb="181" eb="186">
      <t>ケントウイインカイ</t>
    </rPh>
    <rPh sb="192" eb="195">
      <t>シヨウリョウ</t>
    </rPh>
    <rPh sb="195" eb="197">
      <t>カイテイ</t>
    </rPh>
    <rPh sb="198" eb="201">
      <t>ヒツヨウセイ</t>
    </rPh>
    <rPh sb="205" eb="207">
      <t>ケントウ</t>
    </rPh>
    <rPh sb="208" eb="209">
      <t>オコナ</t>
    </rPh>
    <rPh sb="221" eb="223">
      <t>シセツ</t>
    </rPh>
    <rPh sb="224" eb="228">
      <t>トウハイゴウトウ</t>
    </rPh>
    <rPh sb="229" eb="231">
      <t>ジギョウ</t>
    </rPh>
    <rPh sb="232" eb="234">
      <t>スイシン</t>
    </rPh>
    <rPh sb="236" eb="241">
      <t>ゲスイドウジギョウ</t>
    </rPh>
    <rPh sb="242" eb="244">
      <t>ケイエイ</t>
    </rPh>
    <rPh sb="245" eb="248">
      <t>ケンゼンカ</t>
    </rPh>
    <rPh sb="249" eb="252">
      <t>コウリツカ</t>
    </rPh>
    <rPh sb="253" eb="25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</si>
</sst>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2A-4D94-8BD3-11B5B031282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BF2A-4D94-8BD3-11B5B031282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21.92</c:v>
                </c:pt>
                <c:pt idx="1">
                  <c:v>21.28</c:v>
                </c:pt>
                <c:pt idx="2">
                  <c:v>20.38</c:v>
                </c:pt>
                <c:pt idx="3">
                  <c:v>20.38</c:v>
                </c:pt>
                <c:pt idx="4">
                  <c:v>19.87</c:v>
                </c:pt>
              </c:numCache>
            </c:numRef>
          </c:val>
          <c:extLst>
            <c:ext xmlns:c16="http://schemas.microsoft.com/office/drawing/2014/chart" uri="{C3380CC4-5D6E-409C-BE32-E72D297353CC}">
              <c16:uniqueId val="{00000000-BB85-46FC-AB58-1F523D851C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BB85-46FC-AB58-1F523D851C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93.62</c:v>
                </c:pt>
                <c:pt idx="1">
                  <c:v>93.68</c:v>
                </c:pt>
                <c:pt idx="2">
                  <c:v>93.98</c:v>
                </c:pt>
                <c:pt idx="3">
                  <c:v>94.03</c:v>
                </c:pt>
                <c:pt idx="4">
                  <c:v>94.3</c:v>
                </c:pt>
              </c:numCache>
            </c:numRef>
          </c:val>
          <c:extLst>
            <c:ext xmlns:c16="http://schemas.microsoft.com/office/drawing/2014/chart" uri="{C3380CC4-5D6E-409C-BE32-E72D297353CC}">
              <c16:uniqueId val="{00000000-C7D1-415B-96C5-716C25EF24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C7D1-415B-96C5-716C25EF24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112.58</c:v>
                </c:pt>
                <c:pt idx="1">
                  <c:v>138.6</c:v>
                </c:pt>
                <c:pt idx="2">
                  <c:v>139.02000000000001</c:v>
                </c:pt>
                <c:pt idx="3">
                  <c:v>106.55</c:v>
                </c:pt>
                <c:pt idx="4">
                  <c:v>143.26</c:v>
                </c:pt>
              </c:numCache>
            </c:numRef>
          </c:val>
          <c:extLst>
            <c:ext xmlns:c16="http://schemas.microsoft.com/office/drawing/2014/chart" uri="{C3380CC4-5D6E-409C-BE32-E72D297353CC}">
              <c16:uniqueId val="{00000000-1E13-4F55-A2D1-E66E494234D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1E13-4F55-A2D1-E66E494234D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9.6999999999999993</c:v>
                </c:pt>
                <c:pt idx="1">
                  <c:v>12.63</c:v>
                </c:pt>
                <c:pt idx="2">
                  <c:v>15.57</c:v>
                </c:pt>
                <c:pt idx="3">
                  <c:v>18.489999999999998</c:v>
                </c:pt>
                <c:pt idx="4">
                  <c:v>21.4</c:v>
                </c:pt>
              </c:numCache>
            </c:numRef>
          </c:val>
          <c:extLst>
            <c:ext xmlns:c16="http://schemas.microsoft.com/office/drawing/2014/chart" uri="{C3380CC4-5D6E-409C-BE32-E72D297353CC}">
              <c16:uniqueId val="{00000000-B462-490B-9B1C-C5CC6009F0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B462-490B-9B1C-C5CC6009F0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0A-49C4-AFCF-704648A73C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0A-49C4-AFCF-704648A73C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62-41CD-B8B3-95F41B2E8B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6762-41CD-B8B3-95F41B2E8B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12.34</c:v>
                </c:pt>
                <c:pt idx="1">
                  <c:v>77.66</c:v>
                </c:pt>
                <c:pt idx="2">
                  <c:v>139.63</c:v>
                </c:pt>
                <c:pt idx="3">
                  <c:v>104.83</c:v>
                </c:pt>
                <c:pt idx="4">
                  <c:v>197.53</c:v>
                </c:pt>
              </c:numCache>
            </c:numRef>
          </c:val>
          <c:extLst>
            <c:ext xmlns:c16="http://schemas.microsoft.com/office/drawing/2014/chart" uri="{C3380CC4-5D6E-409C-BE32-E72D297353CC}">
              <c16:uniqueId val="{00000000-0549-417F-9761-D24490408B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0549-417F-9761-D24490408B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1277.6400000000001</c:v>
                </c:pt>
                <c:pt idx="1">
                  <c:v>1100.8800000000001</c:v>
                </c:pt>
                <c:pt idx="2">
                  <c:v>963.13</c:v>
                </c:pt>
                <c:pt idx="3">
                  <c:v>794.88</c:v>
                </c:pt>
                <c:pt idx="4">
                  <c:v>640.47</c:v>
                </c:pt>
              </c:numCache>
            </c:numRef>
          </c:val>
          <c:extLst>
            <c:ext xmlns:c16="http://schemas.microsoft.com/office/drawing/2014/chart" uri="{C3380CC4-5D6E-409C-BE32-E72D297353CC}">
              <c16:uniqueId val="{00000000-B7A1-4217-8F75-401AF2B46F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B7A1-4217-8F75-401AF2B46F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47.61</c:v>
                </c:pt>
                <c:pt idx="1">
                  <c:v>50.02</c:v>
                </c:pt>
                <c:pt idx="2">
                  <c:v>50.84</c:v>
                </c:pt>
                <c:pt idx="3">
                  <c:v>46.18</c:v>
                </c:pt>
                <c:pt idx="4">
                  <c:v>45.38</c:v>
                </c:pt>
              </c:numCache>
            </c:numRef>
          </c:val>
          <c:extLst>
            <c:ext xmlns:c16="http://schemas.microsoft.com/office/drawing/2014/chart" uri="{C3380CC4-5D6E-409C-BE32-E72D297353CC}">
              <c16:uniqueId val="{00000000-2182-4BE0-B625-5D6A0636F28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2182-4BE0-B625-5D6A0636F28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149.99</c:v>
                </c:pt>
                <c:pt idx="1">
                  <c:v>150</c:v>
                </c:pt>
                <c:pt idx="2">
                  <c:v>150.01</c:v>
                </c:pt>
                <c:pt idx="3">
                  <c:v>166.04</c:v>
                </c:pt>
                <c:pt idx="4">
                  <c:v>169.39</c:v>
                </c:pt>
              </c:numCache>
            </c:numRef>
          </c:val>
          <c:extLst>
            <c:ext xmlns:c16="http://schemas.microsoft.com/office/drawing/2014/chart" uri="{C3380CC4-5D6E-409C-BE32-E72D297353CC}">
              <c16:uniqueId val="{00000000-2B70-4E42-B970-405FC02D08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2B70-4E42-B970-405FC02D08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I70" sqref="BI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沖縄県　南城市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4">
        <f>データ!S6</f>
        <v>46929</v>
      </c>
      <c r="AM8" s="44"/>
      <c r="AN8" s="44"/>
      <c r="AO8" s="44"/>
      <c r="AP8" s="44"/>
      <c r="AQ8" s="44"/>
      <c r="AR8" s="44"/>
      <c r="AS8" s="44"/>
      <c r="AT8" s="45">
        <f>データ!T6</f>
        <v>49.94</v>
      </c>
      <c r="AU8" s="45"/>
      <c r="AV8" s="45"/>
      <c r="AW8" s="45"/>
      <c r="AX8" s="45"/>
      <c r="AY8" s="45"/>
      <c r="AZ8" s="45"/>
      <c r="BA8" s="45"/>
      <c r="BB8" s="45">
        <f>データ!U6</f>
        <v>939.71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93.83</v>
      </c>
      <c r="J10" s="45"/>
      <c r="K10" s="45"/>
      <c r="L10" s="45"/>
      <c r="M10" s="45"/>
      <c r="N10" s="45"/>
      <c r="O10" s="45"/>
      <c r="P10" s="45">
        <f>データ!P6</f>
        <v>1.57</v>
      </c>
      <c r="Q10" s="45"/>
      <c r="R10" s="45"/>
      <c r="S10" s="45"/>
      <c r="T10" s="45"/>
      <c r="U10" s="45"/>
      <c r="V10" s="45"/>
      <c r="W10" s="45">
        <f>データ!Q6</f>
        <v>100</v>
      </c>
      <c r="X10" s="45"/>
      <c r="Y10" s="45"/>
      <c r="Z10" s="45"/>
      <c r="AA10" s="45"/>
      <c r="AB10" s="45"/>
      <c r="AC10" s="45"/>
      <c r="AD10" s="44">
        <f>データ!R6</f>
        <v>1453</v>
      </c>
      <c r="AE10" s="44"/>
      <c r="AF10" s="44"/>
      <c r="AG10" s="44"/>
      <c r="AH10" s="44"/>
      <c r="AI10" s="44"/>
      <c r="AJ10" s="44"/>
      <c r="AK10" s="2"/>
      <c r="AL10" s="44">
        <f>データ!V6</f>
        <v>737</v>
      </c>
      <c r="AM10" s="44"/>
      <c r="AN10" s="44"/>
      <c r="AO10" s="44"/>
      <c r="AP10" s="44"/>
      <c r="AQ10" s="44"/>
      <c r="AR10" s="44"/>
      <c r="AS10" s="44"/>
      <c r="AT10" s="45">
        <f>データ!W6</f>
        <v>0.12</v>
      </c>
      <c r="AU10" s="45"/>
      <c r="AV10" s="45"/>
      <c r="AW10" s="45"/>
      <c r="AX10" s="45"/>
      <c r="AY10" s="45"/>
      <c r="AZ10" s="45"/>
      <c r="BA10" s="45"/>
      <c r="BB10" s="45">
        <f>データ!X6</f>
        <v>6141.67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MWcQ/FEEM8lAWLTjBsOzhFBNQDShdrlq2yZX7parFpWhz4ofBNgDfkpA1QFpVlJGkNJdY8DmRboeZnopvM0f3g==" saltValue="geyVP4aSiZzTf7sVblKL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472158</v>
      </c>
      <c r="D6" s="19">
        <f t="shared" si="3"/>
        <v>46</v>
      </c>
      <c r="E6" s="19">
        <f t="shared" si="3"/>
        <v>17</v>
      </c>
      <c r="F6" s="19">
        <f t="shared" si="3"/>
        <v>6</v>
      </c>
      <c r="G6" s="19">
        <f t="shared" si="3"/>
        <v>0</v>
      </c>
      <c r="H6" s="19" t="str">
        <f t="shared" si="3"/>
        <v>沖縄県　南城市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93.83</v>
      </c>
      <c r="P6" s="20">
        <f t="shared" si="3"/>
        <v>1.57</v>
      </c>
      <c r="Q6" s="20">
        <f t="shared" si="3"/>
        <v>100</v>
      </c>
      <c r="R6" s="20">
        <f t="shared" si="3"/>
        <v>1453</v>
      </c>
      <c r="S6" s="20">
        <f t="shared" si="3"/>
        <v>46929</v>
      </c>
      <c r="T6" s="20">
        <f t="shared" si="3"/>
        <v>49.94</v>
      </c>
      <c r="U6" s="20">
        <f t="shared" si="3"/>
        <v>939.71</v>
      </c>
      <c r="V6" s="20">
        <f t="shared" si="3"/>
        <v>737</v>
      </c>
      <c r="W6" s="20">
        <f t="shared" si="3"/>
        <v>0.12</v>
      </c>
      <c r="X6" s="20">
        <f t="shared" si="3"/>
        <v>6141.67</v>
      </c>
      <c r="Y6" s="21">
        <f>IF(Y7="",NA(),Y7)</f>
        <v>112.58</v>
      </c>
      <c r="Z6" s="21">
        <f t="shared" ref="Z6:AH6" si="4">IF(Z7="",NA(),Z7)</f>
        <v>138.6</v>
      </c>
      <c r="AA6" s="21">
        <f t="shared" si="4"/>
        <v>139.02000000000001</v>
      </c>
      <c r="AB6" s="21">
        <f t="shared" si="4"/>
        <v>106.55</v>
      </c>
      <c r="AC6" s="21">
        <f t="shared" si="4"/>
        <v>143.26</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12.34</v>
      </c>
      <c r="AV6" s="21">
        <f t="shared" ref="AV6:BD6" si="6">IF(AV7="",NA(),AV7)</f>
        <v>77.66</v>
      </c>
      <c r="AW6" s="21">
        <f t="shared" si="6"/>
        <v>139.63</v>
      </c>
      <c r="AX6" s="21">
        <f t="shared" si="6"/>
        <v>104.83</v>
      </c>
      <c r="AY6" s="21">
        <f t="shared" si="6"/>
        <v>197.53</v>
      </c>
      <c r="AZ6" s="21">
        <f t="shared" si="6"/>
        <v>56.53</v>
      </c>
      <c r="BA6" s="21">
        <f t="shared" si="6"/>
        <v>59.66</v>
      </c>
      <c r="BB6" s="21">
        <f t="shared" si="6"/>
        <v>61.64</v>
      </c>
      <c r="BC6" s="21">
        <f t="shared" si="6"/>
        <v>69.819999999999993</v>
      </c>
      <c r="BD6" s="21">
        <f t="shared" si="6"/>
        <v>72.13</v>
      </c>
      <c r="BE6" s="20" t="str">
        <f>IF(BE7="","",IF(BE7="-","【-】","【"&amp;SUBSTITUTE(TEXT(BE7,"#,##0.00"),"-","△")&amp;"】"))</f>
        <v>【71.46】</v>
      </c>
      <c r="BF6" s="21">
        <f>IF(BF7="",NA(),BF7)</f>
        <v>1277.6400000000001</v>
      </c>
      <c r="BG6" s="21">
        <f t="shared" ref="BG6:BO6" si="7">IF(BG7="",NA(),BG7)</f>
        <v>1100.8800000000001</v>
      </c>
      <c r="BH6" s="21">
        <f t="shared" si="7"/>
        <v>963.13</v>
      </c>
      <c r="BI6" s="21">
        <f t="shared" si="7"/>
        <v>794.88</v>
      </c>
      <c r="BJ6" s="21">
        <f t="shared" si="7"/>
        <v>640.47</v>
      </c>
      <c r="BK6" s="21">
        <f t="shared" si="7"/>
        <v>1095.52</v>
      </c>
      <c r="BL6" s="21">
        <f t="shared" si="7"/>
        <v>1056.55</v>
      </c>
      <c r="BM6" s="21">
        <f t="shared" si="7"/>
        <v>1278.54</v>
      </c>
      <c r="BN6" s="21">
        <f t="shared" si="7"/>
        <v>1149.7</v>
      </c>
      <c r="BO6" s="21">
        <f t="shared" si="7"/>
        <v>1420.25</v>
      </c>
      <c r="BP6" s="20" t="str">
        <f>IF(BP7="","",IF(BP7="-","【-】","【"&amp;SUBSTITUTE(TEXT(BP7,"#,##0.00"),"-","△")&amp;"】"))</f>
        <v>【1,223.19】</v>
      </c>
      <c r="BQ6" s="21">
        <f>IF(BQ7="",NA(),BQ7)</f>
        <v>47.61</v>
      </c>
      <c r="BR6" s="21">
        <f t="shared" ref="BR6:BZ6" si="8">IF(BR7="",NA(),BR7)</f>
        <v>50.02</v>
      </c>
      <c r="BS6" s="21">
        <f t="shared" si="8"/>
        <v>50.84</v>
      </c>
      <c r="BT6" s="21">
        <f t="shared" si="8"/>
        <v>46.18</v>
      </c>
      <c r="BU6" s="21">
        <f t="shared" si="8"/>
        <v>45.38</v>
      </c>
      <c r="BV6" s="21">
        <f t="shared" si="8"/>
        <v>39.64</v>
      </c>
      <c r="BW6" s="21">
        <f t="shared" si="8"/>
        <v>40</v>
      </c>
      <c r="BX6" s="21">
        <f t="shared" si="8"/>
        <v>38.74</v>
      </c>
      <c r="BY6" s="21">
        <f t="shared" si="8"/>
        <v>35.96</v>
      </c>
      <c r="BZ6" s="21">
        <f t="shared" si="8"/>
        <v>32.700000000000003</v>
      </c>
      <c r="CA6" s="20" t="str">
        <f>IF(CA7="","",IF(CA7="-","【-】","【"&amp;SUBSTITUTE(TEXT(CA7,"#,##0.00"),"-","△")&amp;"】"))</f>
        <v>【37.21】</v>
      </c>
      <c r="CB6" s="21">
        <f>IF(CB7="",NA(),CB7)</f>
        <v>149.99</v>
      </c>
      <c r="CC6" s="21">
        <f t="shared" ref="CC6:CK6" si="9">IF(CC7="",NA(),CC7)</f>
        <v>150</v>
      </c>
      <c r="CD6" s="21">
        <f t="shared" si="9"/>
        <v>150.01</v>
      </c>
      <c r="CE6" s="21">
        <f t="shared" si="9"/>
        <v>166.04</v>
      </c>
      <c r="CF6" s="21">
        <f t="shared" si="9"/>
        <v>169.39</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21.92</v>
      </c>
      <c r="CN6" s="21">
        <f t="shared" ref="CN6:CV6" si="10">IF(CN7="",NA(),CN7)</f>
        <v>21.28</v>
      </c>
      <c r="CO6" s="21">
        <f t="shared" si="10"/>
        <v>20.38</v>
      </c>
      <c r="CP6" s="21">
        <f t="shared" si="10"/>
        <v>20.38</v>
      </c>
      <c r="CQ6" s="21">
        <f t="shared" si="10"/>
        <v>19.87</v>
      </c>
      <c r="CR6" s="21">
        <f t="shared" si="10"/>
        <v>30.19</v>
      </c>
      <c r="CS6" s="21">
        <f t="shared" si="10"/>
        <v>28.77</v>
      </c>
      <c r="CT6" s="21">
        <f t="shared" si="10"/>
        <v>26.22</v>
      </c>
      <c r="CU6" s="21">
        <f t="shared" si="10"/>
        <v>26.12</v>
      </c>
      <c r="CV6" s="21">
        <f t="shared" si="10"/>
        <v>27.81</v>
      </c>
      <c r="CW6" s="20" t="str">
        <f>IF(CW7="","",IF(CW7="-","【-】","【"&amp;SUBSTITUTE(TEXT(CW7,"#,##0.00"),"-","△")&amp;"】"))</f>
        <v>【30.09】</v>
      </c>
      <c r="CX6" s="21">
        <f>IF(CX7="",NA(),CX7)</f>
        <v>93.62</v>
      </c>
      <c r="CY6" s="21">
        <f t="shared" ref="CY6:DG6" si="11">IF(CY7="",NA(),CY7)</f>
        <v>93.68</v>
      </c>
      <c r="CZ6" s="21">
        <f t="shared" si="11"/>
        <v>93.98</v>
      </c>
      <c r="DA6" s="21">
        <f t="shared" si="11"/>
        <v>94.03</v>
      </c>
      <c r="DB6" s="21">
        <f t="shared" si="11"/>
        <v>94.3</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9.6999999999999993</v>
      </c>
      <c r="DJ6" s="21">
        <f t="shared" ref="DJ6:DR6" si="12">IF(DJ7="",NA(),DJ7)</f>
        <v>12.63</v>
      </c>
      <c r="DK6" s="21">
        <f t="shared" si="12"/>
        <v>15.57</v>
      </c>
      <c r="DL6" s="21">
        <f t="shared" si="12"/>
        <v>18.489999999999998</v>
      </c>
      <c r="DM6" s="21">
        <f t="shared" si="12"/>
        <v>21.4</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472158</v>
      </c>
      <c r="D7" s="23">
        <v>46</v>
      </c>
      <c r="E7" s="23">
        <v>17</v>
      </c>
      <c r="F7" s="23">
        <v>6</v>
      </c>
      <c r="G7" s="23">
        <v>0</v>
      </c>
      <c r="H7" s="23" t="s">
        <v>96</v>
      </c>
      <c r="I7" s="23" t="s">
        <v>97</v>
      </c>
      <c r="J7" s="23" t="s">
        <v>98</v>
      </c>
      <c r="K7" s="23" t="s">
        <v>99</v>
      </c>
      <c r="L7" s="23" t="s">
        <v>100</v>
      </c>
      <c r="M7" s="23" t="s">
        <v>101</v>
      </c>
      <c r="N7" s="24" t="s">
        <v>102</v>
      </c>
      <c r="O7" s="24">
        <v>93.83</v>
      </c>
      <c r="P7" s="24">
        <v>1.57</v>
      </c>
      <c r="Q7" s="24">
        <v>100</v>
      </c>
      <c r="R7" s="24">
        <v>1453</v>
      </c>
      <c r="S7" s="24">
        <v>46929</v>
      </c>
      <c r="T7" s="24">
        <v>49.94</v>
      </c>
      <c r="U7" s="24">
        <v>939.71</v>
      </c>
      <c r="V7" s="24">
        <v>737</v>
      </c>
      <c r="W7" s="24">
        <v>0.12</v>
      </c>
      <c r="X7" s="24">
        <v>6141.67</v>
      </c>
      <c r="Y7" s="24">
        <v>112.58</v>
      </c>
      <c r="Z7" s="24">
        <v>138.6</v>
      </c>
      <c r="AA7" s="24">
        <v>139.02000000000001</v>
      </c>
      <c r="AB7" s="24">
        <v>106.55</v>
      </c>
      <c r="AC7" s="24">
        <v>143.26</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12.34</v>
      </c>
      <c r="AV7" s="24">
        <v>77.66</v>
      </c>
      <c r="AW7" s="24">
        <v>139.63</v>
      </c>
      <c r="AX7" s="24">
        <v>104.83</v>
      </c>
      <c r="AY7" s="24">
        <v>197.53</v>
      </c>
      <c r="AZ7" s="24">
        <v>56.53</v>
      </c>
      <c r="BA7" s="24">
        <v>59.66</v>
      </c>
      <c r="BB7" s="24">
        <v>61.64</v>
      </c>
      <c r="BC7" s="24">
        <v>69.819999999999993</v>
      </c>
      <c r="BD7" s="24">
        <v>72.13</v>
      </c>
      <c r="BE7" s="24">
        <v>71.459999999999994</v>
      </c>
      <c r="BF7" s="24">
        <v>1277.6400000000001</v>
      </c>
      <c r="BG7" s="24">
        <v>1100.8800000000001</v>
      </c>
      <c r="BH7" s="24">
        <v>963.13</v>
      </c>
      <c r="BI7" s="24">
        <v>794.88</v>
      </c>
      <c r="BJ7" s="24">
        <v>640.47</v>
      </c>
      <c r="BK7" s="24">
        <v>1095.52</v>
      </c>
      <c r="BL7" s="24">
        <v>1056.55</v>
      </c>
      <c r="BM7" s="24">
        <v>1278.54</v>
      </c>
      <c r="BN7" s="24">
        <v>1149.7</v>
      </c>
      <c r="BO7" s="24">
        <v>1420.25</v>
      </c>
      <c r="BP7" s="24">
        <v>1223.19</v>
      </c>
      <c r="BQ7" s="24">
        <v>47.61</v>
      </c>
      <c r="BR7" s="24">
        <v>50.02</v>
      </c>
      <c r="BS7" s="24">
        <v>50.84</v>
      </c>
      <c r="BT7" s="24">
        <v>46.18</v>
      </c>
      <c r="BU7" s="24">
        <v>45.38</v>
      </c>
      <c r="BV7" s="24">
        <v>39.64</v>
      </c>
      <c r="BW7" s="24">
        <v>40</v>
      </c>
      <c r="BX7" s="24">
        <v>38.74</v>
      </c>
      <c r="BY7" s="24">
        <v>35.96</v>
      </c>
      <c r="BZ7" s="24">
        <v>32.700000000000003</v>
      </c>
      <c r="CA7" s="24">
        <v>37.21</v>
      </c>
      <c r="CB7" s="24">
        <v>149.99</v>
      </c>
      <c r="CC7" s="24">
        <v>150</v>
      </c>
      <c r="CD7" s="24">
        <v>150.01</v>
      </c>
      <c r="CE7" s="24">
        <v>166.04</v>
      </c>
      <c r="CF7" s="24">
        <v>169.39</v>
      </c>
      <c r="CG7" s="24">
        <v>449.72</v>
      </c>
      <c r="CH7" s="24">
        <v>437.27</v>
      </c>
      <c r="CI7" s="24">
        <v>456.72</v>
      </c>
      <c r="CJ7" s="24">
        <v>481.96</v>
      </c>
      <c r="CK7" s="24">
        <v>536.16999999999996</v>
      </c>
      <c r="CL7" s="24">
        <v>462.49</v>
      </c>
      <c r="CM7" s="24">
        <v>21.92</v>
      </c>
      <c r="CN7" s="24">
        <v>21.28</v>
      </c>
      <c r="CO7" s="24">
        <v>20.38</v>
      </c>
      <c r="CP7" s="24">
        <v>20.38</v>
      </c>
      <c r="CQ7" s="24">
        <v>19.87</v>
      </c>
      <c r="CR7" s="24">
        <v>30.19</v>
      </c>
      <c r="CS7" s="24">
        <v>28.77</v>
      </c>
      <c r="CT7" s="24">
        <v>26.22</v>
      </c>
      <c r="CU7" s="24">
        <v>26.12</v>
      </c>
      <c r="CV7" s="24">
        <v>27.81</v>
      </c>
      <c r="CW7" s="24">
        <v>30.09</v>
      </c>
      <c r="CX7" s="24">
        <v>93.62</v>
      </c>
      <c r="CY7" s="24">
        <v>93.68</v>
      </c>
      <c r="CZ7" s="24">
        <v>93.98</v>
      </c>
      <c r="DA7" s="24">
        <v>94.03</v>
      </c>
      <c r="DB7" s="24">
        <v>94.3</v>
      </c>
      <c r="DC7" s="24">
        <v>79.09</v>
      </c>
      <c r="DD7" s="24">
        <v>78.900000000000006</v>
      </c>
      <c r="DE7" s="24">
        <v>78.03</v>
      </c>
      <c r="DF7" s="24">
        <v>78.55</v>
      </c>
      <c r="DG7" s="24">
        <v>78.680000000000007</v>
      </c>
      <c r="DH7" s="24">
        <v>80.97</v>
      </c>
      <c r="DI7" s="24">
        <v>9.6999999999999993</v>
      </c>
      <c r="DJ7" s="24">
        <v>12.63</v>
      </c>
      <c r="DK7" s="24">
        <v>15.57</v>
      </c>
      <c r="DL7" s="24">
        <v>18.489999999999998</v>
      </c>
      <c r="DM7" s="24">
        <v>21.4</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村山　千寿</cp:lastModifiedBy>
  <cp:lastPrinted>2026-01-23T06:51:57Z</cp:lastPrinted>
  <dcterms:created xsi:type="dcterms:W3CDTF">2025-12-23T06:27:05Z</dcterms:created>
  <dcterms:modified xsi:type="dcterms:W3CDTF">2026-01-27T07:56:47Z</dcterms:modified>
  <cp:category/>
</cp:coreProperties>
</file>