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水道課\01 業務係\104_決算関係\経営比較分析表(各年度決算)\令和6年度決算分\公表\"/>
    </mc:Choice>
  </mc:AlternateContent>
  <xr:revisionPtr revIDLastSave="0" documentId="13_ncr:1_{1EF20786-C3DA-407B-83DB-6964A8E311F3}" xr6:coauthVersionLast="47" xr6:coauthVersionMax="47" xr10:uidLastSave="{00000000-0000-0000-0000-000000000000}"/>
  <workbookProtection workbookAlgorithmName="SHA-512" workbookHashValue="BbCbAWsbbnYeyeRfFGD9ziI+sf48pUB5VnwcS3U36XDqRZExf/67MIbYbRriRWlKA+qmVuAeh8xO97pu0q/clQ==" workbookSaltValue="SVoQ7udnw/erTgvbpmI+Yg==" workbookSpinCount="100000" lockStructure="1"/>
  <bookViews>
    <workbookView xWindow="-20610" yWindow="6225" windowWidth="20730" windowHeight="117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<sst xmlns="http://schemas.openxmlformats.org/spreadsheetml/2006/main" count="228" uniqueCount="112">
  <si>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</si>
  <si>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</si>
  <si>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</si>
  <si>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</si>
  <si>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</si>
  <si>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</si>
  <si>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</si>
  <si>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</si>
  <si>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</si>
  <si>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</si>
  <si>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</si>
  <si>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</si>
  <si>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</si>
  <si>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</si>
  <si>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</si>
  <si>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</si>
  <si>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</si>
  <si>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</si>
  <si>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</si>
  <si>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</si>
  <si>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</si>
  <si>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</si>
  <si>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</si>
  <si>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</si>
  <si>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</si>
  <si>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</si>
  <si>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</si>
  <si>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</si>
  <si>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</si>
  <si>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</si>
  <si>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</si>
  <si>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</si>
  <si>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</si>
  <si>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</si>
  <si>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</si>
  <si>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</si>
  <si>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</si>
  <si>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</si>
  <si>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</si>
  <si>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</si>
  <si>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</si>
  <si>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</si>
  <si>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</si>
  <si>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</si>
  <si>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</si>
  <si>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</si>
  <si>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</si>
  <si>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</si>
  <si>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</si>
  <si>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</si>
  <si>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</si>
  <si>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</si>
  <si>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</si>
  <si>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</si>
  <si>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</si>
  <si>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</si>
  <si>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</si>
  <si>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</si>
  <si>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</si>
  <si>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</si>
  <si>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</si>
  <si>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</si>
  <si>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</si>
  <si>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</si>
  <si>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</si>
  <si>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</si>
  <si>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</si>
  <si>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</si>
  <si>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</si>
  <si>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</si>
  <si>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</si>
  <si>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</si>
  <si>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</si>
  <si>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</si>
  <si>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</si>
  <si>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</si>
  <si>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</si>
  <si>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</si>
  <si>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</si>
  <si>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</si>
  <si>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</si>
  <si>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</si>
  <si>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</si>
  <si>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</si>
  <si>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</si>
  <si>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</si>
  <si>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</si>
  <si>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</si>
  <si>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</si>
  <si>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</si>
  <si>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</si>
  <si>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</si>
  <si>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</si>
  <si>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</si>
  <si>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</si>
  <si>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</si>
  <si>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</si>
  <si>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</si>
  <si>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</si>
  <si>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</si>
  <si>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</si>
  <si>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</si>
  <si>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</si>
  <si>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</si>
  <si>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</si>
  <si>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</si>
  <si>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</si>
  <si>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</si>
  <si>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</si>
  <si>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①有形固定資産減価償却率は、類似団体平均値よりも高く、耐用年数に近い資産の割合が多いことが示されている。
②類似団体平均値よりも低い数値になっているが、今後法定耐用年数に達する管路が増えていくことから、老朽化の状況にあわせて計画的に更新の検討をしていく必要がある。　　　　　　　　　　　　　　
③管路経年化に対し管路更新ペースは低い。耐用年数に達した管路や施設の更新を計画的かつ効率的に行えるよう、投資及び財政計画を策定し順次進めていく予定である。</t>
    <phoneticPr fontId="4"/>
  </si>
  <si>
    <t>①経常収支比率は100％を超え黒字である。令和6年度は類似団体平均値と同程度であり健全な状態といえるが、今後の更新投資等に係る費用を確保していくために、さらなる費用削減に取り組む必要がある。　②累積欠損金は発生していない。　③流動比率は200％を上回っているため健全な状態といえる。　④企業債残高対給水収益比率は、類似団体平均値よりも低い状態にあるが、更新ペースが遅いことで企業債残高が少なくなっていることも要因である。　⑤前年度に比べ給水原価の増加により、回収率が減少した。平均値及び100％を上回っているため良好と判断できるが、今後も維持するために回収率の向上に努めていきたい。　⑥経常費用の増加に伴い給水原価は前年度に比べ増加し、全国及び類似団体平均値よりも高い傾向にある。国庫補助事業にて計画的に施設更新を行いながら、維持管理費の削減を行う必要がある。　⑦施設利用率は前年度とほぼ同様である。類似団体と比較すると利用率は高く適正規模であると判断できるが、今後高くなっていく傾向にある場合は、漏水増の影響も考えられることから、有収率向上も努めていく必要がある。　⑧漏水調査等を随時行っているため類似団体平均値よりも高い。しかし管路経年化に対し管路更新ペースが低いため、今後老朽化の要因で有収率が低くなることも考えられる。今後要因等を追究・分析を行いながら有収率の向上に努めていきたい。</t>
    <phoneticPr fontId="4"/>
  </si>
  <si>
    <t xml:space="preserve">・市人口は増加傾向にあり、施設利用率や経常収支比率は同程度の水準で推移していくと見込まれるため、経営の健全性・効率性は保たれると予測する。
・平成27年度より南城市水道事業基盤整備計画に基づき基幹管路を中心として水道施設整備を行っているが、今後10年で耐用年数を経過する管路も増大するので長期的な管路更新計画や財政計画を策定し実施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</si>
</sst>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0.19</c:v>
                </c:pt>
                <c:pt idx="1">
                  <c:v>0</c:v>
                </c:pt>
                <c:pt idx="2">
                  <c:v>0</c:v>
                </c:pt>
                <c:pt idx="3" formatCode="#,##0.00;&quot;△&quot;#,##0.00;&quot;-&quot;">
                  <c:v>1.06</c:v>
                </c:pt>
                <c:pt idx="4" formatCode="#,##0.00;&quot;△&quot;#,##0.00;&quot;-&quot;">
                  <c:v>0.03</c:v>
                </c:pt>
              </c:numCache>
            </c:numRef>
          </c:val>
          <c:extLst>
            <c:ext xmlns:c16="http://schemas.microsoft.com/office/drawing/2014/chart" uri="{C3380CC4-5D6E-409C-BE32-E72D297353CC}">
              <c16:uniqueId val="{00000000-842A-4811-9878-ADC6F7C9D6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42A-4811-9878-ADC6F7C9D6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85.78</c:v>
                </c:pt>
                <c:pt idx="1">
                  <c:v>86.65</c:v>
                </c:pt>
                <c:pt idx="2">
                  <c:v>73.77</c:v>
                </c:pt>
                <c:pt idx="3">
                  <c:v>74.39</c:v>
                </c:pt>
                <c:pt idx="4">
                  <c:v>75.099999999999994</c:v>
                </c:pt>
              </c:numCache>
            </c:numRef>
          </c:val>
          <c:extLst>
            <c:ext xmlns:c16="http://schemas.microsoft.com/office/drawing/2014/chart" uri="{C3380CC4-5D6E-409C-BE32-E72D297353CC}">
              <c16:uniqueId val="{00000000-7AE6-4581-8863-4E1D4EC6F4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E6-4581-8863-4E1D4EC6F4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93.71</c:v>
                </c:pt>
                <c:pt idx="1">
                  <c:v>93.02</c:v>
                </c:pt>
                <c:pt idx="2">
                  <c:v>92.84</c:v>
                </c:pt>
                <c:pt idx="3">
                  <c:v>93.57</c:v>
                </c:pt>
                <c:pt idx="4">
                  <c:v>93.35</c:v>
                </c:pt>
              </c:numCache>
            </c:numRef>
          </c:val>
          <c:extLst>
            <c:ext xmlns:c16="http://schemas.microsoft.com/office/drawing/2014/chart" uri="{C3380CC4-5D6E-409C-BE32-E72D297353CC}">
              <c16:uniqueId val="{00000000-D7E1-4A7F-A509-96E5C78027C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D7E1-4A7F-A509-96E5C78027C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111.55</c:v>
                </c:pt>
                <c:pt idx="1">
                  <c:v>110.82</c:v>
                </c:pt>
                <c:pt idx="2">
                  <c:v>108.77</c:v>
                </c:pt>
                <c:pt idx="3">
                  <c:v>110.03</c:v>
                </c:pt>
                <c:pt idx="4">
                  <c:v>107.14</c:v>
                </c:pt>
              </c:numCache>
            </c:numRef>
          </c:val>
          <c:extLst>
            <c:ext xmlns:c16="http://schemas.microsoft.com/office/drawing/2014/chart" uri="{C3380CC4-5D6E-409C-BE32-E72D297353CC}">
              <c16:uniqueId val="{00000000-647A-4C26-81E7-C07F64D26C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647A-4C26-81E7-C07F64D26C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56.46</c:v>
                </c:pt>
                <c:pt idx="1">
                  <c:v>57.35</c:v>
                </c:pt>
                <c:pt idx="2">
                  <c:v>58.6</c:v>
                </c:pt>
                <c:pt idx="3">
                  <c:v>60.11</c:v>
                </c:pt>
                <c:pt idx="4">
                  <c:v>61.25</c:v>
                </c:pt>
              </c:numCache>
            </c:numRef>
          </c:val>
          <c:extLst>
            <c:ext xmlns:c16="http://schemas.microsoft.com/office/drawing/2014/chart" uri="{C3380CC4-5D6E-409C-BE32-E72D297353CC}">
              <c16:uniqueId val="{00000000-4C4B-4821-AC5A-0F8ECCA984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C4B-4821-AC5A-0F8ECCA984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12.72</c:v>
                </c:pt>
                <c:pt idx="1">
                  <c:v>5.0199999999999996</c:v>
                </c:pt>
                <c:pt idx="2">
                  <c:v>5.0599999999999996</c:v>
                </c:pt>
                <c:pt idx="3">
                  <c:v>6.76</c:v>
                </c:pt>
                <c:pt idx="4">
                  <c:v>11.59</c:v>
                </c:pt>
              </c:numCache>
            </c:numRef>
          </c:val>
          <c:extLst>
            <c:ext xmlns:c16="http://schemas.microsoft.com/office/drawing/2014/chart" uri="{C3380CC4-5D6E-409C-BE32-E72D297353CC}">
              <c16:uniqueId val="{00000000-23C3-49E2-85DE-A92BD97CAC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23C3-49E2-85DE-A92BD97CAC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BB-45C7-8BB4-6D9B9AF030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7BB-45C7-8BB4-6D9B9AF030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290.55</c:v>
                </c:pt>
                <c:pt idx="1">
                  <c:v>294.92</c:v>
                </c:pt>
                <c:pt idx="2">
                  <c:v>278.85000000000002</c:v>
                </c:pt>
                <c:pt idx="3">
                  <c:v>293.76</c:v>
                </c:pt>
                <c:pt idx="4">
                  <c:v>218.51</c:v>
                </c:pt>
              </c:numCache>
            </c:numRef>
          </c:val>
          <c:extLst>
            <c:ext xmlns:c16="http://schemas.microsoft.com/office/drawing/2014/chart" uri="{C3380CC4-5D6E-409C-BE32-E72D297353CC}">
              <c16:uniqueId val="{00000000-057A-49CE-8CC3-04852567CA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57A-49CE-8CC3-04852567CA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189.52</c:v>
                </c:pt>
                <c:pt idx="1">
                  <c:v>176.87</c:v>
                </c:pt>
                <c:pt idx="2">
                  <c:v>163.04</c:v>
                </c:pt>
                <c:pt idx="3">
                  <c:v>163.89</c:v>
                </c:pt>
                <c:pt idx="4">
                  <c:v>179.02</c:v>
                </c:pt>
              </c:numCache>
            </c:numRef>
          </c:val>
          <c:extLst>
            <c:ext xmlns:c16="http://schemas.microsoft.com/office/drawing/2014/chart" uri="{C3380CC4-5D6E-409C-BE32-E72D297353CC}">
              <c16:uniqueId val="{00000000-C567-4874-81C2-1E2F9D69E07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567-4874-81C2-1E2F9D69E07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105.23</c:v>
                </c:pt>
                <c:pt idx="1">
                  <c:v>108.8</c:v>
                </c:pt>
                <c:pt idx="2">
                  <c:v>105.52</c:v>
                </c:pt>
                <c:pt idx="3">
                  <c:v>107.25</c:v>
                </c:pt>
                <c:pt idx="4">
                  <c:v>103.27</c:v>
                </c:pt>
              </c:numCache>
            </c:numRef>
          </c:val>
          <c:extLst>
            <c:ext xmlns:c16="http://schemas.microsoft.com/office/drawing/2014/chart" uri="{C3380CC4-5D6E-409C-BE32-E72D297353CC}">
              <c16:uniqueId val="{00000000-BE1E-4C49-8FA7-F540D81064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E1E-4C49-8FA7-F540D81064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183.33</c:v>
                </c:pt>
                <c:pt idx="1">
                  <c:v>183.33</c:v>
                </c:pt>
                <c:pt idx="2">
                  <c:v>189.44</c:v>
                </c:pt>
                <c:pt idx="3">
                  <c:v>186.89</c:v>
                </c:pt>
                <c:pt idx="4">
                  <c:v>194.7</c:v>
                </c:pt>
              </c:numCache>
            </c:numRef>
          </c:val>
          <c:extLst>
            <c:ext xmlns:c16="http://schemas.microsoft.com/office/drawing/2014/chart" uri="{C3380CC4-5D6E-409C-BE32-E72D297353CC}">
              <c16:uniqueId val="{00000000-D851-4C69-94D5-2C6BD241B1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851-4C69-94D5-2C6BD241B1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9"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南城市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46929</v>
      </c>
      <c r="AM8" s="44"/>
      <c r="AN8" s="44"/>
      <c r="AO8" s="44"/>
      <c r="AP8" s="44"/>
      <c r="AQ8" s="44"/>
      <c r="AR8" s="44"/>
      <c r="AS8" s="44"/>
      <c r="AT8" s="45">
        <f>データ!$S$6</f>
        <v>49.94</v>
      </c>
      <c r="AU8" s="46"/>
      <c r="AV8" s="46"/>
      <c r="AW8" s="46"/>
      <c r="AX8" s="46"/>
      <c r="AY8" s="46"/>
      <c r="AZ8" s="46"/>
      <c r="BA8" s="46"/>
      <c r="BB8" s="47">
        <f>データ!$T$6</f>
        <v>939.71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70.739999999999995</v>
      </c>
      <c r="J10" s="46"/>
      <c r="K10" s="46"/>
      <c r="L10" s="46"/>
      <c r="M10" s="46"/>
      <c r="N10" s="46"/>
      <c r="O10" s="80"/>
      <c r="P10" s="47">
        <f>データ!$P$6</f>
        <v>99.92</v>
      </c>
      <c r="Q10" s="47"/>
      <c r="R10" s="47"/>
      <c r="S10" s="47"/>
      <c r="T10" s="47"/>
      <c r="U10" s="47"/>
      <c r="V10" s="47"/>
      <c r="W10" s="44">
        <f>データ!$Q$6</f>
        <v>3599</v>
      </c>
      <c r="X10" s="44"/>
      <c r="Y10" s="44"/>
      <c r="Z10" s="44"/>
      <c r="AA10" s="44"/>
      <c r="AB10" s="44"/>
      <c r="AC10" s="44"/>
      <c r="AD10" s="2"/>
      <c r="AE10" s="2"/>
      <c r="AF10" s="2"/>
      <c r="AG10" s="2"/>
      <c r="AH10" s="2"/>
      <c r="AI10" s="2"/>
      <c r="AJ10" s="2"/>
      <c r="AK10" s="2"/>
      <c r="AL10" s="44">
        <f>データ!$U$6</f>
        <v>46917</v>
      </c>
      <c r="AM10" s="44"/>
      <c r="AN10" s="44"/>
      <c r="AO10" s="44"/>
      <c r="AP10" s="44"/>
      <c r="AQ10" s="44"/>
      <c r="AR10" s="44"/>
      <c r="AS10" s="44"/>
      <c r="AT10" s="45">
        <f>データ!$V$6</f>
        <v>49.94</v>
      </c>
      <c r="AU10" s="46"/>
      <c r="AV10" s="46"/>
      <c r="AW10" s="46"/>
      <c r="AX10" s="46"/>
      <c r="AY10" s="46"/>
      <c r="AZ10" s="46"/>
      <c r="BA10" s="46"/>
      <c r="BB10" s="47">
        <f>データ!$W$6</f>
        <v>939.47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MWcs6p7wE8yrWyVIfezCzFvNZuBwAffpl/tuIKp9Dj7Oht03geK15EoT8R1TL8C8ZZzgwCedIdYyM6dDk/nOA==" saltValue="U4tAvK6bRbE34z189DDs5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472158</v>
      </c>
      <c r="D6" s="20">
        <f t="shared" si="3"/>
        <v>46</v>
      </c>
      <c r="E6" s="20">
        <f t="shared" si="3"/>
        <v>1</v>
      </c>
      <c r="F6" s="20">
        <f t="shared" si="3"/>
        <v>0</v>
      </c>
      <c r="G6" s="20">
        <f t="shared" si="3"/>
        <v>1</v>
      </c>
      <c r="H6" s="20" t="str">
        <f t="shared" si="3"/>
        <v>沖縄県　南城市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70.739999999999995</v>
      </c>
      <c r="P6" s="21">
        <f t="shared" si="3"/>
        <v>99.92</v>
      </c>
      <c r="Q6" s="21">
        <f t="shared" si="3"/>
        <v>3599</v>
      </c>
      <c r="R6" s="21">
        <f t="shared" si="3"/>
        <v>46929</v>
      </c>
      <c r="S6" s="21">
        <f t="shared" si="3"/>
        <v>49.94</v>
      </c>
      <c r="T6" s="21">
        <f t="shared" si="3"/>
        <v>939.71</v>
      </c>
      <c r="U6" s="21">
        <f t="shared" si="3"/>
        <v>46917</v>
      </c>
      <c r="V6" s="21">
        <f t="shared" si="3"/>
        <v>49.94</v>
      </c>
      <c r="W6" s="21">
        <f t="shared" si="3"/>
        <v>939.47</v>
      </c>
      <c r="X6" s="22">
        <f>IF(X7="",NA(),X7)</f>
        <v>111.55</v>
      </c>
      <c r="Y6" s="22">
        <f t="shared" ref="Y6:AG6" si="4">IF(Y7="",NA(),Y7)</f>
        <v>110.82</v>
      </c>
      <c r="Z6" s="22">
        <f t="shared" si="4"/>
        <v>108.77</v>
      </c>
      <c r="AA6" s="22">
        <f t="shared" si="4"/>
        <v>110.03</v>
      </c>
      <c r="AB6" s="22">
        <f t="shared" si="4"/>
        <v>107.14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290.55</v>
      </c>
      <c r="AU6" s="22">
        <f t="shared" ref="AU6:BC6" si="6">IF(AU7="",NA(),AU7)</f>
        <v>294.92</v>
      </c>
      <c r="AV6" s="22">
        <f t="shared" si="6"/>
        <v>278.85000000000002</v>
      </c>
      <c r="AW6" s="22">
        <f t="shared" si="6"/>
        <v>293.76</v>
      </c>
      <c r="AX6" s="22">
        <f t="shared" si="6"/>
        <v>218.51</v>
      </c>
      <c r="AY6" s="22">
        <f t="shared" si="6"/>
        <v>327.77</v>
      </c>
      <c r="AZ6" s="22">
        <f t="shared" si="6"/>
        <v>338.02</v>
      </c>
      <c r="BA6" s="22">
        <f t="shared" si="6"/>
        <v>345.94</v>
      </c>
      <c r="BB6" s="22">
        <f t="shared" si="6"/>
        <v>329.7</v>
      </c>
      <c r="BC6" s="22">
        <f t="shared" si="6"/>
        <v>319.99</v>
      </c>
      <c r="BD6" s="21" t="str">
        <f>IF(BD7="","",IF(BD7="-","【-】","【"&amp;SUBSTITUTE(TEXT(BD7,"#,##0.00"),"-","△")&amp;"】"))</f>
        <v>【239.69】</v>
      </c>
      <c r="BE6" s="22">
        <f>IF(BE7="",NA(),BE7)</f>
        <v>189.52</v>
      </c>
      <c r="BF6" s="22">
        <f t="shared" ref="BF6:BN6" si="7">IF(BF7="",NA(),BF7)</f>
        <v>176.87</v>
      </c>
      <c r="BG6" s="22">
        <f t="shared" si="7"/>
        <v>163.04</v>
      </c>
      <c r="BH6" s="22">
        <f t="shared" si="7"/>
        <v>163.89</v>
      </c>
      <c r="BI6" s="22">
        <f t="shared" si="7"/>
        <v>179.02</v>
      </c>
      <c r="BJ6" s="22">
        <f t="shared" si="7"/>
        <v>397.1</v>
      </c>
      <c r="BK6" s="22">
        <f t="shared" si="7"/>
        <v>379.91</v>
      </c>
      <c r="BL6" s="22">
        <f t="shared" si="7"/>
        <v>386.61</v>
      </c>
      <c r="BM6" s="22">
        <f t="shared" si="7"/>
        <v>381.56</v>
      </c>
      <c r="BN6" s="22">
        <f t="shared" si="7"/>
        <v>365.55</v>
      </c>
      <c r="BO6" s="21" t="str">
        <f>IF(BO7="","",IF(BO7="-","【-】","【"&amp;SUBSTITUTE(TEXT(BO7,"#,##0.00"),"-","△")&amp;"】"))</f>
        <v>【264.86】</v>
      </c>
      <c r="BP6" s="22">
        <f>IF(BP7="",NA(),BP7)</f>
        <v>105.23</v>
      </c>
      <c r="BQ6" s="22">
        <f t="shared" ref="BQ6:BY6" si="8">IF(BQ7="",NA(),BQ7)</f>
        <v>108.8</v>
      </c>
      <c r="BR6" s="22">
        <f t="shared" si="8"/>
        <v>105.52</v>
      </c>
      <c r="BS6" s="22">
        <f t="shared" si="8"/>
        <v>107.25</v>
      </c>
      <c r="BT6" s="22">
        <f t="shared" si="8"/>
        <v>103.27</v>
      </c>
      <c r="BU6" s="22">
        <f t="shared" si="8"/>
        <v>95.79</v>
      </c>
      <c r="BV6" s="22">
        <f t="shared" si="8"/>
        <v>98.3</v>
      </c>
      <c r="BW6" s="22">
        <f t="shared" si="8"/>
        <v>93.82</v>
      </c>
      <c r="BX6" s="22">
        <f t="shared" si="8"/>
        <v>95.04</v>
      </c>
      <c r="BY6" s="22">
        <f t="shared" si="8"/>
        <v>95.42</v>
      </c>
      <c r="BZ6" s="21" t="str">
        <f>IF(BZ7="","",IF(BZ7="-","【-】","【"&amp;SUBSTITUTE(TEXT(BZ7,"#,##0.00"),"-","△")&amp;"】"))</f>
        <v>【97.59】</v>
      </c>
      <c r="CA6" s="22">
        <f>IF(CA7="",NA(),CA7)</f>
        <v>183.33</v>
      </c>
      <c r="CB6" s="22">
        <f t="shared" ref="CB6:CJ6" si="9">IF(CB7="",NA(),CB7)</f>
        <v>183.33</v>
      </c>
      <c r="CC6" s="22">
        <f t="shared" si="9"/>
        <v>189.44</v>
      </c>
      <c r="CD6" s="22">
        <f t="shared" si="9"/>
        <v>186.89</v>
      </c>
      <c r="CE6" s="22">
        <f t="shared" si="9"/>
        <v>194.7</v>
      </c>
      <c r="CF6" s="22">
        <f t="shared" si="9"/>
        <v>171.13</v>
      </c>
      <c r="CG6" s="22">
        <f t="shared" si="9"/>
        <v>173.7</v>
      </c>
      <c r="CH6" s="22">
        <f t="shared" si="9"/>
        <v>178.94</v>
      </c>
      <c r="CI6" s="22">
        <f t="shared" si="9"/>
        <v>180.19</v>
      </c>
      <c r="CJ6" s="22">
        <f t="shared" si="9"/>
        <v>184.25</v>
      </c>
      <c r="CK6" s="21" t="str">
        <f>IF(CK7="","",IF(CK7="-","【-】","【"&amp;SUBSTITUTE(TEXT(CK7,"#,##0.00"),"-","△")&amp;"】"))</f>
        <v>【181.66】</v>
      </c>
      <c r="CL6" s="22">
        <f>IF(CL7="",NA(),CL7)</f>
        <v>85.78</v>
      </c>
      <c r="CM6" s="22">
        <f t="shared" ref="CM6:CU6" si="10">IF(CM7="",NA(),CM7)</f>
        <v>86.65</v>
      </c>
      <c r="CN6" s="22">
        <f t="shared" si="10"/>
        <v>73.77</v>
      </c>
      <c r="CO6" s="22">
        <f t="shared" si="10"/>
        <v>74.39</v>
      </c>
      <c r="CP6" s="22">
        <f t="shared" si="10"/>
        <v>75.099999999999994</v>
      </c>
      <c r="CQ6" s="22">
        <f t="shared" si="10"/>
        <v>60.12</v>
      </c>
      <c r="CR6" s="22">
        <f t="shared" si="10"/>
        <v>60.34</v>
      </c>
      <c r="CS6" s="22">
        <f t="shared" si="10"/>
        <v>59.54</v>
      </c>
      <c r="CT6" s="22">
        <f t="shared" si="10"/>
        <v>59.26</v>
      </c>
      <c r="CU6" s="22">
        <f t="shared" si="10"/>
        <v>60.44</v>
      </c>
      <c r="CV6" s="21" t="str">
        <f>IF(CV7="","",IF(CV7="-","【-】","【"&amp;SUBSTITUTE(TEXT(CV7,"#,##0.00"),"-","△")&amp;"】"))</f>
        <v>【60.21】</v>
      </c>
      <c r="CW6" s="22">
        <f>IF(CW7="",NA(),CW7)</f>
        <v>93.71</v>
      </c>
      <c r="CX6" s="22">
        <f t="shared" ref="CX6:DF6" si="11">IF(CX7="",NA(),CX7)</f>
        <v>93.02</v>
      </c>
      <c r="CY6" s="22">
        <f t="shared" si="11"/>
        <v>92.84</v>
      </c>
      <c r="CZ6" s="22">
        <f t="shared" si="11"/>
        <v>93.57</v>
      </c>
      <c r="DA6" s="22">
        <f t="shared" si="11"/>
        <v>93.35</v>
      </c>
      <c r="DB6" s="22">
        <f t="shared" si="11"/>
        <v>84.24</v>
      </c>
      <c r="DC6" s="22">
        <f t="shared" si="11"/>
        <v>84.19</v>
      </c>
      <c r="DD6" s="22">
        <f t="shared" si="11"/>
        <v>83.93</v>
      </c>
      <c r="DE6" s="22">
        <f t="shared" si="11"/>
        <v>83.84</v>
      </c>
      <c r="DF6" s="22">
        <f t="shared" si="11"/>
        <v>83.39</v>
      </c>
      <c r="DG6" s="21" t="str">
        <f>IF(DG7="","",IF(DG7="-","【-】","【"&amp;SUBSTITUTE(TEXT(DG7,"#,##0.00"),"-","△")&amp;"】"))</f>
        <v>【89.21】</v>
      </c>
      <c r="DH6" s="22">
        <f>IF(DH7="",NA(),DH7)</f>
        <v>56.46</v>
      </c>
      <c r="DI6" s="22">
        <f t="shared" ref="DI6:DQ6" si="12">IF(DI7="",NA(),DI7)</f>
        <v>57.35</v>
      </c>
      <c r="DJ6" s="22">
        <f t="shared" si="12"/>
        <v>58.6</v>
      </c>
      <c r="DK6" s="22">
        <f t="shared" si="12"/>
        <v>60.11</v>
      </c>
      <c r="DL6" s="22">
        <f t="shared" si="12"/>
        <v>61.25</v>
      </c>
      <c r="DM6" s="22">
        <f t="shared" si="12"/>
        <v>48.83</v>
      </c>
      <c r="DN6" s="22">
        <f t="shared" si="12"/>
        <v>49.96</v>
      </c>
      <c r="DO6" s="22">
        <f t="shared" si="12"/>
        <v>50.82</v>
      </c>
      <c r="DP6" s="22">
        <f t="shared" si="12"/>
        <v>51.82</v>
      </c>
      <c r="DQ6" s="22">
        <f t="shared" si="12"/>
        <v>52.53</v>
      </c>
      <c r="DR6" s="21" t="str">
        <f>IF(DR7="","",IF(DR7="-","【-】","【"&amp;SUBSTITUTE(TEXT(DR7,"#,##0.00"),"-","△")&amp;"】"))</f>
        <v>【52.41】</v>
      </c>
      <c r="DS6" s="22">
        <f>IF(DS7="",NA(),DS7)</f>
        <v>12.72</v>
      </c>
      <c r="DT6" s="22">
        <f t="shared" ref="DT6:EB6" si="13">IF(DT7="",NA(),DT7)</f>
        <v>5.0199999999999996</v>
      </c>
      <c r="DU6" s="22">
        <f t="shared" si="13"/>
        <v>5.0599999999999996</v>
      </c>
      <c r="DV6" s="22">
        <f t="shared" si="13"/>
        <v>6.76</v>
      </c>
      <c r="DW6" s="22">
        <f t="shared" si="13"/>
        <v>11.59</v>
      </c>
      <c r="DX6" s="22">
        <f t="shared" si="13"/>
        <v>18.18</v>
      </c>
      <c r="DY6" s="22">
        <f t="shared" si="13"/>
        <v>19.32</v>
      </c>
      <c r="DZ6" s="22">
        <f t="shared" si="13"/>
        <v>21.16</v>
      </c>
      <c r="EA6" s="22">
        <f t="shared" si="13"/>
        <v>22.72</v>
      </c>
      <c r="EB6" s="22">
        <f t="shared" si="13"/>
        <v>24.16</v>
      </c>
      <c r="EC6" s="21" t="str">
        <f>IF(EC7="","",IF(EC7="-","【-】","【"&amp;SUBSTITUTE(TEXT(EC7,"#,##0.00"),"-","△")&amp;"】"))</f>
        <v>【26.78】</v>
      </c>
      <c r="ED6" s="22">
        <f>IF(ED7="",NA(),ED7)</f>
        <v>0.19</v>
      </c>
      <c r="EE6" s="21">
        <f t="shared" ref="EE6:EM6" si="14">IF(EE7="",NA(),EE7)</f>
        <v>0</v>
      </c>
      <c r="EF6" s="21">
        <f t="shared" si="14"/>
        <v>0</v>
      </c>
      <c r="EG6" s="22">
        <f t="shared" si="14"/>
        <v>1.06</v>
      </c>
      <c r="EH6" s="22">
        <f t="shared" si="14"/>
        <v>0.03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472158</v>
      </c>
      <c r="D7" s="24">
        <v>46</v>
      </c>
      <c r="E7" s="24">
        <v>1</v>
      </c>
      <c r="F7" s="24">
        <v>0</v>
      </c>
      <c r="G7" s="24">
        <v>1</v>
      </c>
      <c r="H7" s="24" t="s">
        <v>93</v>
      </c>
      <c r="I7" s="24" t="s">
        <v>94</v>
      </c>
      <c r="J7" s="24" t="s">
        <v>95</v>
      </c>
      <c r="K7" s="24" t="s">
        <v>96</v>
      </c>
      <c r="L7" s="24" t="s">
        <v>97</v>
      </c>
      <c r="M7" s="24" t="s">
        <v>98</v>
      </c>
      <c r="N7" s="25" t="s">
        <v>99</v>
      </c>
      <c r="O7" s="25">
        <v>70.739999999999995</v>
      </c>
      <c r="P7" s="25">
        <v>99.92</v>
      </c>
      <c r="Q7" s="25">
        <v>3599</v>
      </c>
      <c r="R7" s="25">
        <v>46929</v>
      </c>
      <c r="S7" s="25">
        <v>49.94</v>
      </c>
      <c r="T7" s="25">
        <v>939.71</v>
      </c>
      <c r="U7" s="25">
        <v>46917</v>
      </c>
      <c r="V7" s="25">
        <v>49.94</v>
      </c>
      <c r="W7" s="25">
        <v>939.47</v>
      </c>
      <c r="X7" s="25">
        <v>111.55</v>
      </c>
      <c r="Y7" s="25">
        <v>110.82</v>
      </c>
      <c r="Z7" s="25">
        <v>108.77</v>
      </c>
      <c r="AA7" s="25">
        <v>110.03</v>
      </c>
      <c r="AB7" s="25">
        <v>107.14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290.55</v>
      </c>
      <c r="AU7" s="25">
        <v>294.92</v>
      </c>
      <c r="AV7" s="25">
        <v>278.85000000000002</v>
      </c>
      <c r="AW7" s="25">
        <v>293.76</v>
      </c>
      <c r="AX7" s="25">
        <v>218.51</v>
      </c>
      <c r="AY7" s="25">
        <v>327.77</v>
      </c>
      <c r="AZ7" s="25">
        <v>338.02</v>
      </c>
      <c r="BA7" s="25">
        <v>345.94</v>
      </c>
      <c r="BB7" s="25">
        <v>329.7</v>
      </c>
      <c r="BC7" s="25">
        <v>319.99</v>
      </c>
      <c r="BD7" s="25">
        <v>239.69</v>
      </c>
      <c r="BE7" s="25">
        <v>189.52</v>
      </c>
      <c r="BF7" s="25">
        <v>176.87</v>
      </c>
      <c r="BG7" s="25">
        <v>163.04</v>
      </c>
      <c r="BH7" s="25">
        <v>163.89</v>
      </c>
      <c r="BI7" s="25">
        <v>179.02</v>
      </c>
      <c r="BJ7" s="25">
        <v>397.1</v>
      </c>
      <c r="BK7" s="25">
        <v>379.91</v>
      </c>
      <c r="BL7" s="25">
        <v>386.61</v>
      </c>
      <c r="BM7" s="25">
        <v>381.56</v>
      </c>
      <c r="BN7" s="25">
        <v>365.55</v>
      </c>
      <c r="BO7" s="25">
        <v>264.86</v>
      </c>
      <c r="BP7" s="25">
        <v>105.23</v>
      </c>
      <c r="BQ7" s="25">
        <v>108.8</v>
      </c>
      <c r="BR7" s="25">
        <v>105.52</v>
      </c>
      <c r="BS7" s="25">
        <v>107.25</v>
      </c>
      <c r="BT7" s="25">
        <v>103.27</v>
      </c>
      <c r="BU7" s="25">
        <v>95.79</v>
      </c>
      <c r="BV7" s="25">
        <v>98.3</v>
      </c>
      <c r="BW7" s="25">
        <v>93.82</v>
      </c>
      <c r="BX7" s="25">
        <v>95.04</v>
      </c>
      <c r="BY7" s="25">
        <v>95.42</v>
      </c>
      <c r="BZ7" s="25">
        <v>97.59</v>
      </c>
      <c r="CA7" s="25">
        <v>183.33</v>
      </c>
      <c r="CB7" s="25">
        <v>183.33</v>
      </c>
      <c r="CC7" s="25">
        <v>189.44</v>
      </c>
      <c r="CD7" s="25">
        <v>186.89</v>
      </c>
      <c r="CE7" s="25">
        <v>194.7</v>
      </c>
      <c r="CF7" s="25">
        <v>171.13</v>
      </c>
      <c r="CG7" s="25">
        <v>173.7</v>
      </c>
      <c r="CH7" s="25">
        <v>178.94</v>
      </c>
      <c r="CI7" s="25">
        <v>180.19</v>
      </c>
      <c r="CJ7" s="25">
        <v>184.25</v>
      </c>
      <c r="CK7" s="25">
        <v>181.66</v>
      </c>
      <c r="CL7" s="25">
        <v>85.78</v>
      </c>
      <c r="CM7" s="25">
        <v>86.65</v>
      </c>
      <c r="CN7" s="25">
        <v>73.77</v>
      </c>
      <c r="CO7" s="25">
        <v>74.39</v>
      </c>
      <c r="CP7" s="25">
        <v>75.099999999999994</v>
      </c>
      <c r="CQ7" s="25">
        <v>60.12</v>
      </c>
      <c r="CR7" s="25">
        <v>60.34</v>
      </c>
      <c r="CS7" s="25">
        <v>59.54</v>
      </c>
      <c r="CT7" s="25">
        <v>59.26</v>
      </c>
      <c r="CU7" s="25">
        <v>60.44</v>
      </c>
      <c r="CV7" s="25">
        <v>60.21</v>
      </c>
      <c r="CW7" s="25">
        <v>93.71</v>
      </c>
      <c r="CX7" s="25">
        <v>93.02</v>
      </c>
      <c r="CY7" s="25">
        <v>92.84</v>
      </c>
      <c r="CZ7" s="25">
        <v>93.57</v>
      </c>
      <c r="DA7" s="25">
        <v>93.35</v>
      </c>
      <c r="DB7" s="25">
        <v>84.24</v>
      </c>
      <c r="DC7" s="25">
        <v>84.19</v>
      </c>
      <c r="DD7" s="25">
        <v>83.93</v>
      </c>
      <c r="DE7" s="25">
        <v>83.84</v>
      </c>
      <c r="DF7" s="25">
        <v>83.39</v>
      </c>
      <c r="DG7" s="25">
        <v>89.21</v>
      </c>
      <c r="DH7" s="25">
        <v>56.46</v>
      </c>
      <c r="DI7" s="25">
        <v>57.35</v>
      </c>
      <c r="DJ7" s="25">
        <v>58.6</v>
      </c>
      <c r="DK7" s="25">
        <v>60.11</v>
      </c>
      <c r="DL7" s="25">
        <v>61.25</v>
      </c>
      <c r="DM7" s="25">
        <v>48.83</v>
      </c>
      <c r="DN7" s="25">
        <v>49.96</v>
      </c>
      <c r="DO7" s="25">
        <v>50.82</v>
      </c>
      <c r="DP7" s="25">
        <v>51.82</v>
      </c>
      <c r="DQ7" s="25">
        <v>52.53</v>
      </c>
      <c r="DR7" s="25">
        <v>52.41</v>
      </c>
      <c r="DS7" s="25">
        <v>12.72</v>
      </c>
      <c r="DT7" s="25">
        <v>5.0199999999999996</v>
      </c>
      <c r="DU7" s="25">
        <v>5.0599999999999996</v>
      </c>
      <c r="DV7" s="25">
        <v>6.76</v>
      </c>
      <c r="DW7" s="25">
        <v>11.59</v>
      </c>
      <c r="DX7" s="25">
        <v>18.18</v>
      </c>
      <c r="DY7" s="25">
        <v>19.32</v>
      </c>
      <c r="DZ7" s="25">
        <v>21.16</v>
      </c>
      <c r="EA7" s="25">
        <v>22.72</v>
      </c>
      <c r="EB7" s="25">
        <v>24.16</v>
      </c>
      <c r="EC7" s="25">
        <v>26.78</v>
      </c>
      <c r="ED7" s="25">
        <v>0.19</v>
      </c>
      <c r="EE7" s="25">
        <v>0</v>
      </c>
      <c r="EF7" s="25">
        <v>0</v>
      </c>
      <c r="EG7" s="25">
        <v>1.06</v>
      </c>
      <c r="EH7" s="25">
        <v>0.03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當眞 愼一郎</cp:lastModifiedBy>
  <cp:lastPrinted>2026-01-22T05:24:14Z</cp:lastPrinted>
  <dcterms:created xsi:type="dcterms:W3CDTF">2025-12-12T09:25:38Z</dcterms:created>
  <dcterms:modified xsi:type="dcterms:W3CDTF">2026-01-30T01:28:28Z</dcterms:modified>
  <cp:category/>
</cp:coreProperties>
</file>