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395" windowWidth="9645" windowHeight="8835" tabRatio="785" firstSheet="8" activeTab="11"/>
  </bookViews>
  <sheets>
    <sheet name="平成20年1月" sheetId="1" r:id="rId1"/>
    <sheet name="平成20年2月" sheetId="2" r:id="rId2"/>
    <sheet name="平成20年3月" sheetId="3" r:id="rId3"/>
    <sheet name="平成20年4月" sheetId="4" r:id="rId4"/>
    <sheet name="平成20年5月" sheetId="5" r:id="rId5"/>
    <sheet name="平成20年6月" sheetId="6" r:id="rId6"/>
    <sheet name="平成20年7月" sheetId="7" r:id="rId7"/>
    <sheet name="平成20年8月" sheetId="8" r:id="rId8"/>
    <sheet name="平成20年9月" sheetId="9" r:id="rId9"/>
    <sheet name="平成20年10月" sheetId="10" r:id="rId10"/>
    <sheet name="平成20年11月" sheetId="11" r:id="rId11"/>
    <sheet name="平成20年12月" sheetId="12" r:id="rId12"/>
  </sheets>
  <definedNames>
    <definedName name="_xlnm.Print_Area" localSheetId="2">'平成20年3月'!$A$44:$G$89</definedName>
    <definedName name="_xlnm.Print_Area" localSheetId="6">'平成20年7月'!$A$1:$H$97</definedName>
    <definedName name="_xlnm.Print_Titles" localSheetId="0">'平成20年1月'!$5:$5</definedName>
    <definedName name="_xlnm.Print_Titles" localSheetId="1">'平成20年2月'!$5:$5</definedName>
    <definedName name="_xlnm.Print_Titles" localSheetId="2">'平成20年3月'!$5:$5</definedName>
    <definedName name="_xlnm.Print_Titles" localSheetId="3">'平成20年4月'!$5:$5</definedName>
  </definedNames>
  <calcPr fullCalcOnLoad="1"/>
</workbook>
</file>

<file path=xl/sharedStrings.xml><?xml version="1.0" encoding="utf-8"?>
<sst xmlns="http://schemas.openxmlformats.org/spreadsheetml/2006/main" count="1247" uniqueCount="114">
  <si>
    <t>親慶原</t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</si>
  <si>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</si>
  <si>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</si>
  <si>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</si>
  <si>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</si>
  <si>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</si>
  <si>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</si>
  <si>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</si>
  <si>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</si>
  <si>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</si>
  <si>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</si>
  <si>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</si>
  <si>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</si>
  <si>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</si>
  <si>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</si>
  <si>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</si>
  <si>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</si>
  <si>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</si>
  <si>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</si>
  <si>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</si>
  <si>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</si>
  <si>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</si>
  <si>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</si>
  <si>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</si>
  <si>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</si>
  <si>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</si>
  <si>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</si>
  <si>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</si>
  <si>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</si>
  <si>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</si>
  <si>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</si>
  <si>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</si>
  <si>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</si>
  <si>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</si>
  <si>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志喜屋（つきしろ）</t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</si>
  <si>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</si>
  <si>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</si>
  <si>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</si>
  <si>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</si>
  <si>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</si>
  <si>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</si>
  <si>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</si>
  <si>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</si>
  <si>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</si>
  <si>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</si>
  <si>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</si>
  <si>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</si>
  <si>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つきしろ</t>
  </si>
  <si>
    <t>県営団地</t>
  </si>
  <si>
    <t>第二団地</t>
  </si>
  <si>
    <t>県営仲伊保団地</t>
  </si>
  <si>
    <t>自衛隊</t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</si>
  <si>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</si>
  <si>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</si>
  <si>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</si>
  <si>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</si>
  <si>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</si>
  <si>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</si>
  <si>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</si>
  <si>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</si>
  <si>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</si>
  <si>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</si>
  <si>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</si>
  <si>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</si>
  <si>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</si>
  <si>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</si>
  <si>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</si>
  <si>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</si>
  <si>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</si>
  <si>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</si>
  <si>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</si>
  <si>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</si>
  <si>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</si>
  <si>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</si>
  <si>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</si>
  <si>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</si>
  <si>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</si>
  <si>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</si>
  <si>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</si>
  <si>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行政区名称</t>
  </si>
  <si>
    <t>世帯数</t>
  </si>
  <si>
    <t>男</t>
  </si>
  <si>
    <t>女</t>
  </si>
  <si>
    <t>計</t>
  </si>
  <si>
    <t>合計</t>
  </si>
  <si>
    <t>　　　　　　　　　　　　　　　　　　　　　外国人登録人口</t>
  </si>
  <si>
    <t>※外国人登録者は含みません。</t>
  </si>
  <si>
    <t>行政区別住民登録人口</t>
  </si>
  <si>
    <t>小計（玉城）</t>
  </si>
  <si>
    <t>小計（知念）</t>
  </si>
  <si>
    <t>小計（佐敷）</t>
  </si>
  <si>
    <t>小計（大里）</t>
  </si>
  <si>
    <t>垣花（つきしろ）</t>
  </si>
  <si>
    <t>玉　　城</t>
  </si>
  <si>
    <t>知　　念</t>
  </si>
  <si>
    <t>佐　　敷</t>
  </si>
  <si>
    <t>大　　里</t>
  </si>
  <si>
    <t>南城市合計</t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</si>
  <si>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年1月末日</t>
    </r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</si>
  <si>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月末日</t>
    </r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</si>
  <si>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月末日</t>
    </r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</si>
  <si>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月末日</t>
    </r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</si>
  <si>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月末日</t>
    </r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</si>
  <si>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月末日</t>
    </r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</si>
  <si>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月末日</t>
    </r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</si>
  <si>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月末日</t>
    </r>
  </si>
  <si>
    <t>喜良原（朝日の家）</t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</si>
  <si>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月末日</t>
    </r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</si>
  <si>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月末日</t>
    </r>
  </si>
  <si>
    <r>
      <t>世</t>
    </r>
    <r>
      <rPr>
        <sz val="11"/>
        <color indexed="8"/>
        <rFont val="ＭＳ Ｐゴシック"/>
        <family val="3"/>
      </rPr>
      <t xml:space="preserve">   </t>
    </r>
    <r>
      <rPr>
        <sz val="11"/>
        <color indexed="8"/>
        <rFont val="ＭＳ Ｐゴシック"/>
        <family val="3"/>
      </rPr>
      <t xml:space="preserve"> 帯</t>
    </r>
    <r>
      <rPr>
        <sz val="11"/>
        <color indexed="8"/>
        <rFont val="ＭＳ Ｐゴシック"/>
        <family val="3"/>
      </rPr>
      <t xml:space="preserve">    </t>
    </r>
    <r>
      <rPr>
        <sz val="11"/>
        <color indexed="8"/>
        <rFont val="ＭＳ Ｐゴシック"/>
        <family val="3"/>
      </rPr>
      <t>数</t>
    </r>
  </si>
  <si>
    <t>外国人世帯</t>
  </si>
  <si>
    <t>混合世帯</t>
  </si>
  <si>
    <r>
      <t>平成2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11</t>
    </r>
    <r>
      <rPr>
        <sz val="11"/>
        <color indexed="8"/>
        <rFont val="ＭＳ Ｐゴシック"/>
        <family val="3"/>
      </rPr>
      <t>月末日</t>
    </r>
  </si>
  <si>
    <r>
      <t>平成20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12</t>
    </r>
    <r>
      <rPr>
        <sz val="11"/>
        <color indexed="8"/>
        <rFont val="ＭＳ Ｐゴシック"/>
        <family val="3"/>
      </rPr>
      <t>月末日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</si>
</sst>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</numFmts>
  <fonts count="43"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5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14" xfId="0" applyFont="1" applyFill="1" applyBorder="1" applyAlignment="1">
      <alignment vertical="center" textRotation="255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14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indent="2"/>
    </xf>
    <xf numFmtId="0" fontId="3" fillId="0" borderId="20" xfId="0" applyFont="1" applyFill="1" applyBorder="1" applyAlignment="1">
      <alignment horizontal="left" indent="2"/>
    </xf>
    <xf numFmtId="185" fontId="5" fillId="0" borderId="10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 vertical="center" textRotation="255"/>
    </xf>
    <xf numFmtId="0" fontId="9" fillId="35" borderId="21" xfId="0" applyFont="1" applyFill="1" applyBorder="1" applyAlignment="1">
      <alignment horizontal="center" vertical="center" textRotation="255"/>
    </xf>
    <xf numFmtId="0" fontId="9" fillId="35" borderId="22" xfId="0" applyFont="1" applyFill="1" applyBorder="1" applyAlignment="1">
      <alignment horizontal="center" vertical="center" textRotation="255"/>
    </xf>
    <xf numFmtId="0" fontId="9" fillId="35" borderId="23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left" indent="2"/>
    </xf>
    <xf numFmtId="0" fontId="3" fillId="0" borderId="25" xfId="0" applyFont="1" applyFill="1" applyBorder="1" applyAlignment="1">
      <alignment horizontal="left" indent="2"/>
    </xf>
    <xf numFmtId="0" fontId="3" fillId="33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indent="2"/>
    </xf>
    <xf numFmtId="0" fontId="3" fillId="0" borderId="17" xfId="0" applyFont="1" applyFill="1" applyBorder="1" applyAlignment="1">
      <alignment horizontal="left" indent="2"/>
    </xf>
    <xf numFmtId="0" fontId="3" fillId="33" borderId="1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0" fillId="34" borderId="26" xfId="0" applyFont="1" applyFill="1" applyBorder="1" applyAlignment="1">
      <alignment horizontal="distributed" vertical="distributed" indent="5"/>
    </xf>
    <xf numFmtId="0" fontId="0" fillId="34" borderId="27" xfId="0" applyFont="1" applyFill="1" applyBorder="1" applyAlignment="1">
      <alignment horizontal="distributed" vertical="distributed" indent="5"/>
    </xf>
    <xf numFmtId="0" fontId="0" fillId="34" borderId="26" xfId="0" applyFont="1" applyFill="1" applyBorder="1" applyAlignment="1">
      <alignment horizontal="center" vertical="distributed"/>
    </xf>
    <xf numFmtId="0" fontId="0" fillId="34" borderId="27" xfId="0" applyFont="1" applyFill="1" applyBorder="1" applyAlignment="1">
      <alignment horizontal="center" vertical="distributed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4" borderId="10" xfId="0" applyFont="1" applyFill="1" applyBorder="1" applyAlignment="1">
      <alignment horizontal="distributed" vertical="distributed" indent="5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SheetLayoutView="75" zoomScalePageLayoutView="0" workbookViewId="0" topLeftCell="A70">
      <selection activeCell="N72" sqref="N72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9" t="s">
        <v>98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438</v>
      </c>
      <c r="E6" s="2">
        <v>670</v>
      </c>
      <c r="F6" s="2">
        <v>692</v>
      </c>
      <c r="G6" s="2">
        <f aca="true" t="shared" si="0" ref="G6:G24">SUM(E6:F6)</f>
        <v>1362</v>
      </c>
      <c r="H6" s="9"/>
    </row>
    <row r="7" spans="1:7" ht="15" customHeight="1">
      <c r="A7" s="37"/>
      <c r="B7" s="33" t="s">
        <v>1</v>
      </c>
      <c r="C7" s="34"/>
      <c r="D7" s="2">
        <f>168-D24</f>
        <v>134</v>
      </c>
      <c r="E7" s="2">
        <f>247-E24</f>
        <v>207</v>
      </c>
      <c r="F7" s="2">
        <f>252-F24</f>
        <v>208</v>
      </c>
      <c r="G7" s="2">
        <f t="shared" si="0"/>
        <v>415</v>
      </c>
    </row>
    <row r="8" spans="1:11" ht="15" customHeight="1">
      <c r="A8" s="37"/>
      <c r="B8" s="33" t="s">
        <v>2</v>
      </c>
      <c r="C8" s="34"/>
      <c r="D8" s="2">
        <v>85</v>
      </c>
      <c r="E8" s="2">
        <v>115</v>
      </c>
      <c r="F8" s="2">
        <v>119</v>
      </c>
      <c r="G8" s="2">
        <f t="shared" si="0"/>
        <v>234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297</v>
      </c>
      <c r="E9" s="2">
        <v>433</v>
      </c>
      <c r="F9" s="2">
        <v>466</v>
      </c>
      <c r="G9" s="2">
        <f t="shared" si="0"/>
        <v>899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79</v>
      </c>
      <c r="E10" s="2">
        <v>101</v>
      </c>
      <c r="F10" s="2">
        <v>105</v>
      </c>
      <c r="G10" s="2">
        <f t="shared" si="0"/>
        <v>206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66</v>
      </c>
      <c r="E11" s="2">
        <v>101</v>
      </c>
      <c r="F11" s="2">
        <v>96</v>
      </c>
      <c r="G11" s="2">
        <f t="shared" si="0"/>
        <v>197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79</v>
      </c>
      <c r="E12" s="2">
        <v>124</v>
      </c>
      <c r="F12" s="2">
        <v>129</v>
      </c>
      <c r="G12" s="2">
        <f t="shared" si="0"/>
        <v>253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322</v>
      </c>
      <c r="E13" s="2">
        <v>497</v>
      </c>
      <c r="F13" s="2">
        <v>485</v>
      </c>
      <c r="G13" s="2">
        <f t="shared" si="0"/>
        <v>982</v>
      </c>
    </row>
    <row r="14" spans="1:7" ht="15" customHeight="1">
      <c r="A14" s="37"/>
      <c r="B14" s="33" t="s">
        <v>8</v>
      </c>
      <c r="C14" s="34"/>
      <c r="D14" s="2">
        <v>135</v>
      </c>
      <c r="E14" s="2">
        <v>238</v>
      </c>
      <c r="F14" s="2">
        <v>219</v>
      </c>
      <c r="G14" s="2">
        <f t="shared" si="0"/>
        <v>457</v>
      </c>
    </row>
    <row r="15" spans="1:7" ht="15" customHeight="1">
      <c r="A15" s="37"/>
      <c r="B15" s="33" t="s">
        <v>9</v>
      </c>
      <c r="C15" s="34"/>
      <c r="D15" s="2">
        <v>207</v>
      </c>
      <c r="E15" s="2">
        <v>308</v>
      </c>
      <c r="F15" s="2">
        <v>310</v>
      </c>
      <c r="G15" s="2">
        <f t="shared" si="0"/>
        <v>618</v>
      </c>
    </row>
    <row r="16" spans="1:7" ht="15" customHeight="1">
      <c r="A16" s="37"/>
      <c r="B16" s="33" t="s">
        <v>10</v>
      </c>
      <c r="C16" s="34"/>
      <c r="D16" s="2">
        <v>118</v>
      </c>
      <c r="E16" s="2">
        <v>191</v>
      </c>
      <c r="F16" s="2">
        <v>182</v>
      </c>
      <c r="G16" s="2">
        <f t="shared" si="0"/>
        <v>373</v>
      </c>
    </row>
    <row r="17" spans="1:7" ht="15" customHeight="1">
      <c r="A17" s="37"/>
      <c r="B17" s="33" t="s">
        <v>11</v>
      </c>
      <c r="C17" s="34"/>
      <c r="D17" s="2">
        <v>141</v>
      </c>
      <c r="E17" s="2">
        <v>208</v>
      </c>
      <c r="F17" s="2">
        <v>242</v>
      </c>
      <c r="G17" s="2">
        <f t="shared" si="0"/>
        <v>450</v>
      </c>
    </row>
    <row r="18" spans="1:7" ht="15" customHeight="1">
      <c r="A18" s="37"/>
      <c r="B18" s="33" t="s">
        <v>12</v>
      </c>
      <c r="C18" s="34"/>
      <c r="D18" s="2">
        <v>207</v>
      </c>
      <c r="E18" s="2">
        <v>226</v>
      </c>
      <c r="F18" s="2">
        <v>235</v>
      </c>
      <c r="G18" s="2">
        <f t="shared" si="0"/>
        <v>461</v>
      </c>
    </row>
    <row r="19" spans="1:7" ht="15" customHeight="1">
      <c r="A19" s="37"/>
      <c r="B19" s="33" t="s">
        <v>13</v>
      </c>
      <c r="C19" s="34"/>
      <c r="D19" s="2">
        <v>170</v>
      </c>
      <c r="E19" s="2">
        <v>277</v>
      </c>
      <c r="F19" s="2">
        <v>269</v>
      </c>
      <c r="G19" s="2">
        <f t="shared" si="0"/>
        <v>546</v>
      </c>
    </row>
    <row r="20" spans="1:7" ht="15" customHeight="1">
      <c r="A20" s="37"/>
      <c r="B20" s="33" t="s">
        <v>14</v>
      </c>
      <c r="C20" s="34"/>
      <c r="D20" s="2">
        <v>196</v>
      </c>
      <c r="E20" s="2">
        <v>161</v>
      </c>
      <c r="F20" s="2">
        <v>212</v>
      </c>
      <c r="G20" s="2">
        <f t="shared" si="0"/>
        <v>373</v>
      </c>
    </row>
    <row r="21" spans="1:7" ht="15" customHeight="1">
      <c r="A21" s="37"/>
      <c r="B21" s="33" t="s">
        <v>15</v>
      </c>
      <c r="C21" s="34"/>
      <c r="D21" s="2">
        <v>390</v>
      </c>
      <c r="E21" s="2">
        <v>673</v>
      </c>
      <c r="F21" s="2">
        <v>651</v>
      </c>
      <c r="G21" s="2">
        <f t="shared" si="0"/>
        <v>1324</v>
      </c>
    </row>
    <row r="22" spans="1:7" ht="15" customHeight="1">
      <c r="A22" s="37"/>
      <c r="B22" s="33" t="s">
        <v>16</v>
      </c>
      <c r="C22" s="34"/>
      <c r="D22" s="2">
        <v>264</v>
      </c>
      <c r="E22" s="2">
        <v>421</v>
      </c>
      <c r="F22" s="2">
        <v>456</v>
      </c>
      <c r="G22" s="2">
        <f t="shared" si="0"/>
        <v>877</v>
      </c>
    </row>
    <row r="23" spans="1:7" ht="15" customHeight="1">
      <c r="A23" s="37"/>
      <c r="B23" s="33" t="s">
        <v>17</v>
      </c>
      <c r="C23" s="34"/>
      <c r="D23" s="2">
        <v>369</v>
      </c>
      <c r="E23" s="2">
        <v>586</v>
      </c>
      <c r="F23" s="2">
        <v>524</v>
      </c>
      <c r="G23" s="2">
        <f t="shared" si="0"/>
        <v>1110</v>
      </c>
    </row>
    <row r="24" spans="1:12" ht="15" customHeight="1">
      <c r="A24" s="37"/>
      <c r="B24" s="33" t="s">
        <v>92</v>
      </c>
      <c r="C24" s="34"/>
      <c r="D24" s="2">
        <v>34</v>
      </c>
      <c r="E24" s="2">
        <v>40</v>
      </c>
      <c r="F24" s="2">
        <v>44</v>
      </c>
      <c r="G24" s="2">
        <f t="shared" si="0"/>
        <v>84</v>
      </c>
      <c r="I24" s="9"/>
      <c r="J24" s="9"/>
      <c r="K24" s="9"/>
      <c r="L24" s="9"/>
    </row>
    <row r="25" spans="1:11" ht="15" customHeight="1" thickBot="1">
      <c r="A25" s="37"/>
      <c r="B25" s="42" t="s">
        <v>88</v>
      </c>
      <c r="C25" s="42"/>
      <c r="D25" s="7">
        <f>SUM(D6:D24)</f>
        <v>3731</v>
      </c>
      <c r="E25" s="7">
        <f>SUM(E6:E24)</f>
        <v>5577</v>
      </c>
      <c r="F25" s="7">
        <f>SUM(F6:F24)</f>
        <v>5644</v>
      </c>
      <c r="G25" s="7">
        <f>SUM(G6:G24)</f>
        <v>11221</v>
      </c>
      <c r="H25" s="9"/>
      <c r="I25" s="9"/>
      <c r="J25" s="9"/>
      <c r="K25" s="9"/>
    </row>
    <row r="26" spans="1:7" ht="15" customHeight="1" thickTop="1">
      <c r="A26" s="38" t="s">
        <v>94</v>
      </c>
      <c r="B26" s="40" t="s">
        <v>18</v>
      </c>
      <c r="C26" s="41"/>
      <c r="D26" s="15">
        <v>247</v>
      </c>
      <c r="E26" s="15">
        <v>419</v>
      </c>
      <c r="F26" s="15">
        <v>368</v>
      </c>
      <c r="G26" s="15">
        <v>787</v>
      </c>
    </row>
    <row r="27" spans="1:7" ht="15" customHeight="1">
      <c r="A27" s="37"/>
      <c r="B27" s="33" t="s">
        <v>19</v>
      </c>
      <c r="C27" s="34"/>
      <c r="D27" s="2">
        <v>108</v>
      </c>
      <c r="E27" s="2">
        <v>146</v>
      </c>
      <c r="F27" s="2">
        <v>134</v>
      </c>
      <c r="G27" s="2">
        <v>280</v>
      </c>
    </row>
    <row r="28" spans="1:7" ht="15" customHeight="1">
      <c r="A28" s="37"/>
      <c r="B28" s="33" t="s">
        <v>20</v>
      </c>
      <c r="C28" s="34"/>
      <c r="D28" s="2">
        <v>58</v>
      </c>
      <c r="E28" s="2">
        <v>88</v>
      </c>
      <c r="F28" s="2">
        <v>84</v>
      </c>
      <c r="G28" s="2">
        <v>172</v>
      </c>
    </row>
    <row r="29" spans="1:7" ht="15" customHeight="1">
      <c r="A29" s="37"/>
      <c r="B29" s="33" t="s">
        <v>21</v>
      </c>
      <c r="C29" s="34"/>
      <c r="D29" s="2">
        <v>216</v>
      </c>
      <c r="E29" s="2">
        <v>335</v>
      </c>
      <c r="F29" s="2">
        <v>298</v>
      </c>
      <c r="G29" s="2">
        <v>633</v>
      </c>
    </row>
    <row r="30" spans="1:7" ht="15" customHeight="1">
      <c r="A30" s="37"/>
      <c r="B30" s="33" t="s">
        <v>22</v>
      </c>
      <c r="C30" s="34"/>
      <c r="D30" s="2">
        <v>51</v>
      </c>
      <c r="E30" s="2">
        <v>65</v>
      </c>
      <c r="F30" s="2">
        <v>63</v>
      </c>
      <c r="G30" s="2">
        <v>128</v>
      </c>
    </row>
    <row r="31" spans="1:7" ht="15" customHeight="1">
      <c r="A31" s="37"/>
      <c r="B31" s="33" t="s">
        <v>23</v>
      </c>
      <c r="C31" s="34"/>
      <c r="D31" s="2">
        <v>124</v>
      </c>
      <c r="E31" s="2">
        <v>196</v>
      </c>
      <c r="F31" s="2">
        <v>186</v>
      </c>
      <c r="G31" s="2">
        <v>382</v>
      </c>
    </row>
    <row r="32" spans="1:7" ht="15" customHeight="1">
      <c r="A32" s="37"/>
      <c r="B32" s="33" t="s">
        <v>24</v>
      </c>
      <c r="C32" s="34"/>
      <c r="D32" s="2">
        <v>217</v>
      </c>
      <c r="E32" s="2">
        <v>330</v>
      </c>
      <c r="F32" s="2">
        <v>317</v>
      </c>
      <c r="G32" s="2">
        <v>647</v>
      </c>
    </row>
    <row r="33" spans="1:7" ht="15" customHeight="1">
      <c r="A33" s="37"/>
      <c r="B33" s="33" t="s">
        <v>25</v>
      </c>
      <c r="C33" s="34"/>
      <c r="D33" s="2">
        <v>250</v>
      </c>
      <c r="E33" s="2">
        <v>375</v>
      </c>
      <c r="F33" s="2">
        <v>363</v>
      </c>
      <c r="G33" s="2">
        <v>738</v>
      </c>
    </row>
    <row r="34" spans="1:7" ht="15" customHeight="1">
      <c r="A34" s="37"/>
      <c r="B34" s="33" t="s">
        <v>26</v>
      </c>
      <c r="C34" s="34"/>
      <c r="D34" s="2">
        <v>178</v>
      </c>
      <c r="E34" s="2">
        <v>244</v>
      </c>
      <c r="F34" s="2">
        <v>262</v>
      </c>
      <c r="G34" s="2">
        <v>506</v>
      </c>
    </row>
    <row r="35" spans="1:7" ht="15" customHeight="1">
      <c r="A35" s="37"/>
      <c r="B35" s="33" t="s">
        <v>27</v>
      </c>
      <c r="C35" s="34"/>
      <c r="D35" s="2">
        <v>148</v>
      </c>
      <c r="E35" s="2">
        <v>267</v>
      </c>
      <c r="F35" s="2">
        <v>251</v>
      </c>
      <c r="G35" s="2">
        <v>518</v>
      </c>
    </row>
    <row r="36" spans="1:7" ht="15" customHeight="1">
      <c r="A36" s="37"/>
      <c r="B36" s="33" t="s">
        <v>28</v>
      </c>
      <c r="C36" s="34"/>
      <c r="D36" s="2">
        <v>149</v>
      </c>
      <c r="E36" s="2">
        <v>149</v>
      </c>
      <c r="F36" s="2">
        <v>139</v>
      </c>
      <c r="G36" s="2">
        <v>288</v>
      </c>
    </row>
    <row r="37" spans="1:7" ht="15" customHeight="1">
      <c r="A37" s="37"/>
      <c r="B37" s="33" t="s">
        <v>29</v>
      </c>
      <c r="C37" s="34"/>
      <c r="D37" s="2">
        <v>34</v>
      </c>
      <c r="E37" s="2">
        <v>40</v>
      </c>
      <c r="F37" s="2">
        <v>22</v>
      </c>
      <c r="G37" s="2">
        <v>62</v>
      </c>
    </row>
    <row r="38" spans="1:7" ht="15" customHeight="1">
      <c r="A38" s="37"/>
      <c r="B38" s="33" t="s">
        <v>30</v>
      </c>
      <c r="C38" s="34"/>
      <c r="D38" s="2">
        <v>34</v>
      </c>
      <c r="E38" s="2">
        <v>31</v>
      </c>
      <c r="F38" s="2">
        <v>3</v>
      </c>
      <c r="G38" s="2">
        <v>34</v>
      </c>
    </row>
    <row r="39" spans="1:7" ht="15" customHeight="1">
      <c r="A39" s="37"/>
      <c r="B39" s="33" t="s">
        <v>31</v>
      </c>
      <c r="C39" s="34"/>
      <c r="D39" s="2">
        <v>0</v>
      </c>
      <c r="E39" s="2">
        <v>0</v>
      </c>
      <c r="F39" s="2">
        <v>0</v>
      </c>
      <c r="G39" s="2">
        <v>0</v>
      </c>
    </row>
    <row r="40" spans="1:7" ht="15" customHeight="1">
      <c r="A40" s="37"/>
      <c r="B40" s="33" t="s">
        <v>32</v>
      </c>
      <c r="C40" s="34"/>
      <c r="D40" s="2">
        <v>69</v>
      </c>
      <c r="E40" s="2">
        <v>19</v>
      </c>
      <c r="F40" s="2">
        <v>51</v>
      </c>
      <c r="G40" s="2">
        <v>70</v>
      </c>
    </row>
    <row r="41" spans="1:7" ht="15" customHeight="1">
      <c r="A41" s="37"/>
      <c r="B41" s="33" t="s">
        <v>33</v>
      </c>
      <c r="C41" s="34"/>
      <c r="D41" s="2">
        <v>54</v>
      </c>
      <c r="E41" s="2">
        <v>100</v>
      </c>
      <c r="F41" s="2">
        <v>105</v>
      </c>
      <c r="G41" s="2">
        <v>205</v>
      </c>
    </row>
    <row r="42" spans="1:7" ht="15" customHeight="1">
      <c r="A42" s="37"/>
      <c r="B42" s="33" t="s">
        <v>34</v>
      </c>
      <c r="C42" s="34"/>
      <c r="D42" s="2">
        <v>42</v>
      </c>
      <c r="E42" s="2">
        <v>61</v>
      </c>
      <c r="F42" s="2">
        <v>61</v>
      </c>
      <c r="G42" s="2">
        <v>122</v>
      </c>
    </row>
    <row r="43" spans="1:7" ht="15" customHeight="1" thickBot="1">
      <c r="A43" s="39"/>
      <c r="B43" s="42" t="s">
        <v>89</v>
      </c>
      <c r="C43" s="42"/>
      <c r="D43" s="6">
        <f>SUM(D26:D42)</f>
        <v>1979</v>
      </c>
      <c r="E43" s="6">
        <f>SUM(E26:E42)</f>
        <v>2865</v>
      </c>
      <c r="F43" s="6">
        <f>SUM(F26:F42)</f>
        <v>2707</v>
      </c>
      <c r="G43" s="6">
        <f>SUM(G26:G42)</f>
        <v>5572</v>
      </c>
    </row>
    <row r="44" spans="1:8" ht="15" customHeight="1" thickTop="1">
      <c r="A44" s="38" t="s">
        <v>95</v>
      </c>
      <c r="B44" s="44" t="s">
        <v>35</v>
      </c>
      <c r="C44" s="44"/>
      <c r="D44" s="15">
        <v>1014</v>
      </c>
      <c r="E44" s="15">
        <v>1538</v>
      </c>
      <c r="F44" s="15">
        <v>1516</v>
      </c>
      <c r="G44" s="15">
        <f aca="true" t="shared" si="1" ref="G44:G60">SUM(E44:F44)</f>
        <v>3054</v>
      </c>
      <c r="H44" s="9"/>
    </row>
    <row r="45" spans="1:8" ht="15" customHeight="1">
      <c r="A45" s="37"/>
      <c r="B45" s="43" t="s">
        <v>36</v>
      </c>
      <c r="C45" s="43"/>
      <c r="D45" s="2">
        <v>182</v>
      </c>
      <c r="E45" s="2">
        <v>176</v>
      </c>
      <c r="F45" s="2">
        <v>205</v>
      </c>
      <c r="G45" s="2">
        <f t="shared" si="1"/>
        <v>381</v>
      </c>
      <c r="H45" s="9"/>
    </row>
    <row r="46" spans="1:8" ht="15" customHeight="1">
      <c r="A46" s="37"/>
      <c r="B46" s="43" t="s">
        <v>37</v>
      </c>
      <c r="C46" s="43"/>
      <c r="D46" s="2">
        <v>323</v>
      </c>
      <c r="E46" s="2">
        <v>476</v>
      </c>
      <c r="F46" s="2">
        <v>436</v>
      </c>
      <c r="G46" s="2">
        <f t="shared" si="1"/>
        <v>912</v>
      </c>
      <c r="H46" s="9"/>
    </row>
    <row r="47" spans="1:8" ht="15" customHeight="1">
      <c r="A47" s="37"/>
      <c r="B47" s="43" t="s">
        <v>38</v>
      </c>
      <c r="C47" s="43"/>
      <c r="D47" s="2">
        <v>138</v>
      </c>
      <c r="E47" s="2">
        <v>218</v>
      </c>
      <c r="F47" s="2">
        <v>216</v>
      </c>
      <c r="G47" s="2">
        <f t="shared" si="1"/>
        <v>434</v>
      </c>
      <c r="H47" s="9"/>
    </row>
    <row r="48" spans="1:8" ht="15" customHeight="1">
      <c r="A48" s="37"/>
      <c r="B48" s="43" t="s">
        <v>39</v>
      </c>
      <c r="C48" s="43"/>
      <c r="D48" s="2">
        <v>219</v>
      </c>
      <c r="E48" s="2">
        <v>329</v>
      </c>
      <c r="F48" s="2">
        <v>324</v>
      </c>
      <c r="G48" s="2">
        <f t="shared" si="1"/>
        <v>653</v>
      </c>
      <c r="H48" s="9"/>
    </row>
    <row r="49" spans="1:8" ht="15" customHeight="1">
      <c r="A49" s="37"/>
      <c r="B49" s="43" t="s">
        <v>40</v>
      </c>
      <c r="C49" s="43"/>
      <c r="D49" s="2">
        <v>304</v>
      </c>
      <c r="E49" s="2">
        <v>464</v>
      </c>
      <c r="F49" s="2">
        <v>444</v>
      </c>
      <c r="G49" s="2">
        <f t="shared" si="1"/>
        <v>908</v>
      </c>
      <c r="H49" s="9"/>
    </row>
    <row r="50" spans="1:8" ht="15" customHeight="1">
      <c r="A50" s="37"/>
      <c r="B50" s="43" t="s">
        <v>41</v>
      </c>
      <c r="C50" s="43"/>
      <c r="D50" s="2">
        <v>86</v>
      </c>
      <c r="E50" s="2">
        <v>133</v>
      </c>
      <c r="F50" s="2">
        <v>124</v>
      </c>
      <c r="G50" s="2">
        <f t="shared" si="1"/>
        <v>257</v>
      </c>
      <c r="H50" s="9"/>
    </row>
    <row r="51" spans="1:8" ht="15" customHeight="1">
      <c r="A51" s="37"/>
      <c r="B51" s="43" t="s">
        <v>42</v>
      </c>
      <c r="C51" s="43"/>
      <c r="D51" s="2">
        <v>128</v>
      </c>
      <c r="E51" s="2">
        <v>186</v>
      </c>
      <c r="F51" s="2">
        <v>210</v>
      </c>
      <c r="G51" s="2">
        <f t="shared" si="1"/>
        <v>396</v>
      </c>
      <c r="H51" s="9"/>
    </row>
    <row r="52" spans="1:8" ht="15" customHeight="1">
      <c r="A52" s="37"/>
      <c r="B52" s="43" t="s">
        <v>43</v>
      </c>
      <c r="C52" s="43"/>
      <c r="D52" s="2">
        <v>60</v>
      </c>
      <c r="E52" s="2">
        <v>90</v>
      </c>
      <c r="F52" s="2">
        <v>81</v>
      </c>
      <c r="G52" s="2">
        <f t="shared" si="1"/>
        <v>171</v>
      </c>
      <c r="H52" s="9"/>
    </row>
    <row r="53" spans="1:8" ht="15" customHeight="1">
      <c r="A53" s="37"/>
      <c r="B53" s="43" t="s">
        <v>44</v>
      </c>
      <c r="C53" s="43"/>
      <c r="D53" s="2">
        <v>140</v>
      </c>
      <c r="E53" s="2">
        <v>206</v>
      </c>
      <c r="F53" s="2">
        <v>203</v>
      </c>
      <c r="G53" s="2">
        <f t="shared" si="1"/>
        <v>409</v>
      </c>
      <c r="H53" s="9"/>
    </row>
    <row r="54" spans="1:8" ht="15" customHeight="1">
      <c r="A54" s="37"/>
      <c r="B54" s="43" t="s">
        <v>45</v>
      </c>
      <c r="C54" s="43"/>
      <c r="D54" s="2">
        <v>192</v>
      </c>
      <c r="E54" s="2">
        <v>288</v>
      </c>
      <c r="F54" s="2">
        <v>275</v>
      </c>
      <c r="G54" s="2">
        <f t="shared" si="1"/>
        <v>563</v>
      </c>
      <c r="H54" s="9"/>
    </row>
    <row r="55" spans="1:8" ht="15" customHeight="1">
      <c r="A55" s="37"/>
      <c r="B55" s="43" t="s">
        <v>46</v>
      </c>
      <c r="C55" s="43"/>
      <c r="D55" s="2">
        <v>465</v>
      </c>
      <c r="E55" s="2">
        <v>678</v>
      </c>
      <c r="F55" s="2">
        <v>684</v>
      </c>
      <c r="G55" s="2">
        <f t="shared" si="1"/>
        <v>1362</v>
      </c>
      <c r="H55" s="9"/>
    </row>
    <row r="56" spans="1:8" ht="15" customHeight="1">
      <c r="A56" s="37"/>
      <c r="B56" s="43" t="s">
        <v>47</v>
      </c>
      <c r="C56" s="43"/>
      <c r="D56" s="2">
        <v>292</v>
      </c>
      <c r="E56" s="2">
        <v>398</v>
      </c>
      <c r="F56" s="2">
        <v>396</v>
      </c>
      <c r="G56" s="2">
        <f t="shared" si="1"/>
        <v>794</v>
      </c>
      <c r="H56" s="9"/>
    </row>
    <row r="57" spans="1:8" ht="15" customHeight="1">
      <c r="A57" s="37"/>
      <c r="B57" s="43" t="s">
        <v>48</v>
      </c>
      <c r="C57" s="43"/>
      <c r="D57" s="2">
        <v>170</v>
      </c>
      <c r="E57" s="2">
        <v>275</v>
      </c>
      <c r="F57" s="2">
        <v>306</v>
      </c>
      <c r="G57" s="2">
        <f t="shared" si="1"/>
        <v>581</v>
      </c>
      <c r="H57" s="9"/>
    </row>
    <row r="58" spans="1:8" ht="15" customHeight="1">
      <c r="A58" s="37"/>
      <c r="B58" s="43" t="s">
        <v>49</v>
      </c>
      <c r="C58" s="43"/>
      <c r="D58" s="2">
        <v>98</v>
      </c>
      <c r="E58" s="2">
        <v>171</v>
      </c>
      <c r="F58" s="2">
        <v>176</v>
      </c>
      <c r="G58" s="2">
        <f t="shared" si="1"/>
        <v>347</v>
      </c>
      <c r="H58" s="9"/>
    </row>
    <row r="59" spans="1:8" ht="15" customHeight="1">
      <c r="A59" s="37"/>
      <c r="B59" s="43" t="s">
        <v>50</v>
      </c>
      <c r="C59" s="43"/>
      <c r="D59" s="2">
        <v>55</v>
      </c>
      <c r="E59" s="2">
        <v>105</v>
      </c>
      <c r="F59" s="2">
        <v>113</v>
      </c>
      <c r="G59" s="2">
        <f t="shared" si="1"/>
        <v>218</v>
      </c>
      <c r="H59" s="9"/>
    </row>
    <row r="60" spans="1:8" ht="15" customHeight="1">
      <c r="A60" s="37"/>
      <c r="B60" s="43" t="s">
        <v>51</v>
      </c>
      <c r="C60" s="43"/>
      <c r="D60" s="2">
        <v>79</v>
      </c>
      <c r="E60" s="2">
        <v>75</v>
      </c>
      <c r="F60" s="2">
        <v>4</v>
      </c>
      <c r="G60" s="2">
        <f t="shared" si="1"/>
        <v>79</v>
      </c>
      <c r="H60" s="9"/>
    </row>
    <row r="61" spans="1:7" ht="15" customHeight="1" thickBot="1">
      <c r="A61" s="39"/>
      <c r="B61" s="45" t="s">
        <v>90</v>
      </c>
      <c r="C61" s="45"/>
      <c r="D61" s="6">
        <f>SUM(D44:D60)</f>
        <v>3945</v>
      </c>
      <c r="E61" s="6">
        <f>SUM(E44:E60)</f>
        <v>5806</v>
      </c>
      <c r="F61" s="6">
        <f>SUM(F44:F60)</f>
        <v>5713</v>
      </c>
      <c r="G61" s="6">
        <f>SUM(G44:G60)</f>
        <v>11519</v>
      </c>
    </row>
    <row r="62" spans="1:7" ht="15" customHeight="1" thickTop="1">
      <c r="A62" s="38" t="s">
        <v>96</v>
      </c>
      <c r="B62" s="40" t="s">
        <v>52</v>
      </c>
      <c r="C62" s="41"/>
      <c r="D62" s="15">
        <v>61</v>
      </c>
      <c r="E62" s="15">
        <v>78</v>
      </c>
      <c r="F62" s="15">
        <v>83</v>
      </c>
      <c r="G62" s="15">
        <f aca="true" t="shared" si="2" ref="G62:G88">SUM(E62:F62)</f>
        <v>161</v>
      </c>
    </row>
    <row r="63" spans="1:7" ht="15" customHeight="1">
      <c r="A63" s="37"/>
      <c r="B63" s="33" t="s">
        <v>53</v>
      </c>
      <c r="C63" s="34"/>
      <c r="D63" s="2">
        <v>107</v>
      </c>
      <c r="E63" s="2">
        <v>168</v>
      </c>
      <c r="F63" s="2">
        <v>163</v>
      </c>
      <c r="G63" s="2">
        <f t="shared" si="2"/>
        <v>331</v>
      </c>
    </row>
    <row r="64" spans="1:7" ht="15" customHeight="1">
      <c r="A64" s="37"/>
      <c r="B64" s="33" t="s">
        <v>54</v>
      </c>
      <c r="C64" s="34"/>
      <c r="D64" s="2">
        <v>106</v>
      </c>
      <c r="E64" s="2">
        <v>177</v>
      </c>
      <c r="F64" s="2">
        <v>177</v>
      </c>
      <c r="G64" s="2">
        <f t="shared" si="2"/>
        <v>354</v>
      </c>
    </row>
    <row r="65" spans="1:7" ht="15" customHeight="1">
      <c r="A65" s="37"/>
      <c r="B65" s="33" t="s">
        <v>55</v>
      </c>
      <c r="C65" s="34"/>
      <c r="D65" s="2">
        <v>180</v>
      </c>
      <c r="E65" s="2">
        <v>304</v>
      </c>
      <c r="F65" s="2">
        <v>273</v>
      </c>
      <c r="G65" s="2">
        <f t="shared" si="2"/>
        <v>577</v>
      </c>
    </row>
    <row r="66" spans="1:7" ht="15" customHeight="1">
      <c r="A66" s="37"/>
      <c r="B66" s="33" t="s">
        <v>56</v>
      </c>
      <c r="C66" s="34"/>
      <c r="D66" s="2">
        <v>147</v>
      </c>
      <c r="E66" s="2">
        <v>233</v>
      </c>
      <c r="F66" s="2">
        <v>218</v>
      </c>
      <c r="G66" s="2">
        <f t="shared" si="2"/>
        <v>451</v>
      </c>
    </row>
    <row r="67" spans="1:7" ht="15" customHeight="1">
      <c r="A67" s="37"/>
      <c r="B67" s="33" t="s">
        <v>57</v>
      </c>
      <c r="C67" s="34"/>
      <c r="D67" s="2">
        <v>117</v>
      </c>
      <c r="E67" s="2">
        <v>155</v>
      </c>
      <c r="F67" s="2">
        <v>147</v>
      </c>
      <c r="G67" s="2">
        <f t="shared" si="2"/>
        <v>302</v>
      </c>
    </row>
    <row r="68" spans="1:7" ht="15" customHeight="1">
      <c r="A68" s="37"/>
      <c r="B68" s="33" t="s">
        <v>58</v>
      </c>
      <c r="C68" s="34"/>
      <c r="D68" s="2">
        <v>147</v>
      </c>
      <c r="E68" s="2">
        <v>244</v>
      </c>
      <c r="F68" s="2">
        <v>215</v>
      </c>
      <c r="G68" s="2">
        <f t="shared" si="2"/>
        <v>459</v>
      </c>
    </row>
    <row r="69" spans="1:7" ht="15" customHeight="1">
      <c r="A69" s="37"/>
      <c r="B69" s="33" t="s">
        <v>59</v>
      </c>
      <c r="C69" s="34"/>
      <c r="D69" s="2">
        <v>172</v>
      </c>
      <c r="E69" s="2">
        <v>285</v>
      </c>
      <c r="F69" s="2">
        <v>287</v>
      </c>
      <c r="G69" s="2">
        <f t="shared" si="2"/>
        <v>572</v>
      </c>
    </row>
    <row r="70" spans="1:7" ht="15" customHeight="1">
      <c r="A70" s="37"/>
      <c r="B70" s="33" t="s">
        <v>60</v>
      </c>
      <c r="C70" s="34"/>
      <c r="D70" s="2">
        <v>198</v>
      </c>
      <c r="E70" s="2">
        <v>343</v>
      </c>
      <c r="F70" s="2">
        <v>326</v>
      </c>
      <c r="G70" s="2">
        <f t="shared" si="2"/>
        <v>669</v>
      </c>
    </row>
    <row r="71" spans="1:7" ht="15" customHeight="1">
      <c r="A71" s="37"/>
      <c r="B71" s="33" t="s">
        <v>61</v>
      </c>
      <c r="C71" s="34"/>
      <c r="D71" s="2">
        <v>160</v>
      </c>
      <c r="E71" s="2">
        <v>254</v>
      </c>
      <c r="F71" s="2">
        <v>270</v>
      </c>
      <c r="G71" s="2">
        <f t="shared" si="2"/>
        <v>524</v>
      </c>
    </row>
    <row r="72" spans="1:7" ht="15" customHeight="1">
      <c r="A72" s="37"/>
      <c r="B72" s="33" t="s">
        <v>62</v>
      </c>
      <c r="C72" s="34"/>
      <c r="D72" s="2">
        <v>92</v>
      </c>
      <c r="E72" s="2">
        <v>150</v>
      </c>
      <c r="F72" s="2">
        <v>139</v>
      </c>
      <c r="G72" s="2">
        <f t="shared" si="2"/>
        <v>289</v>
      </c>
    </row>
    <row r="73" spans="1:7" ht="15" customHeight="1">
      <c r="A73" s="37"/>
      <c r="B73" s="33" t="s">
        <v>63</v>
      </c>
      <c r="C73" s="34"/>
      <c r="D73" s="2">
        <v>59</v>
      </c>
      <c r="E73" s="2">
        <v>97</v>
      </c>
      <c r="F73" s="2">
        <v>84</v>
      </c>
      <c r="G73" s="2">
        <f t="shared" si="2"/>
        <v>181</v>
      </c>
    </row>
    <row r="74" spans="1:7" ht="15" customHeight="1">
      <c r="A74" s="37"/>
      <c r="B74" s="33" t="s">
        <v>64</v>
      </c>
      <c r="C74" s="34"/>
      <c r="D74" s="2">
        <v>119</v>
      </c>
      <c r="E74" s="2">
        <v>196</v>
      </c>
      <c r="F74" s="2">
        <v>180</v>
      </c>
      <c r="G74" s="2">
        <f t="shared" si="2"/>
        <v>376</v>
      </c>
    </row>
    <row r="75" spans="1:7" ht="15" customHeight="1">
      <c r="A75" s="37"/>
      <c r="B75" s="33" t="s">
        <v>65</v>
      </c>
      <c r="C75" s="34"/>
      <c r="D75" s="2">
        <v>262</v>
      </c>
      <c r="E75" s="2">
        <v>451</v>
      </c>
      <c r="F75" s="2">
        <v>446</v>
      </c>
      <c r="G75" s="2">
        <f t="shared" si="2"/>
        <v>897</v>
      </c>
    </row>
    <row r="76" spans="1:7" ht="15" customHeight="1">
      <c r="A76" s="37"/>
      <c r="B76" s="33" t="s">
        <v>66</v>
      </c>
      <c r="C76" s="34"/>
      <c r="D76" s="2">
        <v>667</v>
      </c>
      <c r="E76" s="2">
        <v>1019</v>
      </c>
      <c r="F76" s="2">
        <v>1061</v>
      </c>
      <c r="G76" s="2">
        <f t="shared" si="2"/>
        <v>2080</v>
      </c>
    </row>
    <row r="77" spans="1:7" ht="15" customHeight="1">
      <c r="A77" s="37"/>
      <c r="B77" s="33" t="s">
        <v>67</v>
      </c>
      <c r="C77" s="34"/>
      <c r="D77" s="2">
        <v>202</v>
      </c>
      <c r="E77" s="2">
        <v>351</v>
      </c>
      <c r="F77" s="2">
        <v>332</v>
      </c>
      <c r="G77" s="2">
        <f t="shared" si="2"/>
        <v>683</v>
      </c>
    </row>
    <row r="78" spans="1:7" ht="15" customHeight="1">
      <c r="A78" s="37"/>
      <c r="B78" s="33" t="s">
        <v>68</v>
      </c>
      <c r="C78" s="34"/>
      <c r="D78" s="2">
        <v>133</v>
      </c>
      <c r="E78" s="2">
        <v>210</v>
      </c>
      <c r="F78" s="2">
        <v>192</v>
      </c>
      <c r="G78" s="2">
        <f t="shared" si="2"/>
        <v>402</v>
      </c>
    </row>
    <row r="79" spans="1:7" ht="15" customHeight="1">
      <c r="A79" s="37"/>
      <c r="B79" s="33" t="s">
        <v>69</v>
      </c>
      <c r="C79" s="34"/>
      <c r="D79" s="2">
        <v>259</v>
      </c>
      <c r="E79" s="2">
        <v>440</v>
      </c>
      <c r="F79" s="2">
        <v>433</v>
      </c>
      <c r="G79" s="2">
        <f t="shared" si="2"/>
        <v>873</v>
      </c>
    </row>
    <row r="80" spans="1:7" ht="15" customHeight="1">
      <c r="A80" s="37"/>
      <c r="B80" s="33" t="s">
        <v>70</v>
      </c>
      <c r="C80" s="34"/>
      <c r="D80" s="2">
        <v>95</v>
      </c>
      <c r="E80" s="2">
        <v>170</v>
      </c>
      <c r="F80" s="2">
        <v>158</v>
      </c>
      <c r="G80" s="2">
        <f t="shared" si="2"/>
        <v>328</v>
      </c>
    </row>
    <row r="81" spans="1:7" ht="15" customHeight="1">
      <c r="A81" s="37"/>
      <c r="B81" s="33" t="s">
        <v>71</v>
      </c>
      <c r="C81" s="34"/>
      <c r="D81" s="2">
        <v>78</v>
      </c>
      <c r="E81" s="2">
        <v>127</v>
      </c>
      <c r="F81" s="2">
        <v>119</v>
      </c>
      <c r="G81" s="2">
        <f t="shared" si="2"/>
        <v>246</v>
      </c>
    </row>
    <row r="82" spans="1:7" ht="15" customHeight="1">
      <c r="A82" s="37"/>
      <c r="B82" s="33" t="s">
        <v>72</v>
      </c>
      <c r="C82" s="34"/>
      <c r="D82" s="2">
        <v>121</v>
      </c>
      <c r="E82" s="2">
        <v>222</v>
      </c>
      <c r="F82" s="2">
        <v>239</v>
      </c>
      <c r="G82" s="2">
        <f t="shared" si="2"/>
        <v>461</v>
      </c>
    </row>
    <row r="83" spans="1:7" ht="15" customHeight="1">
      <c r="A83" s="37"/>
      <c r="B83" s="33" t="s">
        <v>73</v>
      </c>
      <c r="C83" s="34"/>
      <c r="D83" s="2">
        <v>73</v>
      </c>
      <c r="E83" s="2">
        <v>130</v>
      </c>
      <c r="F83" s="2">
        <v>136</v>
      </c>
      <c r="G83" s="2">
        <f t="shared" si="2"/>
        <v>266</v>
      </c>
    </row>
    <row r="84" spans="1:7" ht="15" customHeight="1">
      <c r="A84" s="37"/>
      <c r="B84" s="33" t="s">
        <v>74</v>
      </c>
      <c r="C84" s="34"/>
      <c r="D84" s="2">
        <v>110</v>
      </c>
      <c r="E84" s="2">
        <v>206</v>
      </c>
      <c r="F84" s="2">
        <v>223</v>
      </c>
      <c r="G84" s="2">
        <f t="shared" si="2"/>
        <v>429</v>
      </c>
    </row>
    <row r="85" spans="1:7" ht="15" customHeight="1">
      <c r="A85" s="37"/>
      <c r="B85" s="33" t="s">
        <v>75</v>
      </c>
      <c r="C85" s="34"/>
      <c r="D85" s="2">
        <v>31</v>
      </c>
      <c r="E85" s="2">
        <v>51</v>
      </c>
      <c r="F85" s="2">
        <v>59</v>
      </c>
      <c r="G85" s="2">
        <f t="shared" si="2"/>
        <v>110</v>
      </c>
    </row>
    <row r="86" spans="1:7" ht="15" customHeight="1">
      <c r="A86" s="37"/>
      <c r="B86" s="33" t="s">
        <v>76</v>
      </c>
      <c r="C86" s="34"/>
      <c r="D86" s="2">
        <v>64</v>
      </c>
      <c r="E86" s="2">
        <v>29</v>
      </c>
      <c r="F86" s="2">
        <v>35</v>
      </c>
      <c r="G86" s="2">
        <f t="shared" si="2"/>
        <v>64</v>
      </c>
    </row>
    <row r="87" spans="1:7" ht="15" customHeight="1">
      <c r="A87" s="37"/>
      <c r="B87" s="33" t="s">
        <v>77</v>
      </c>
      <c r="C87" s="34"/>
      <c r="D87" s="2">
        <v>104</v>
      </c>
      <c r="E87" s="2">
        <v>28</v>
      </c>
      <c r="F87" s="2">
        <v>76</v>
      </c>
      <c r="G87" s="2">
        <f t="shared" si="2"/>
        <v>104</v>
      </c>
    </row>
    <row r="88" spans="1:7" ht="15" customHeight="1">
      <c r="A88" s="37"/>
      <c r="B88" s="33" t="s">
        <v>78</v>
      </c>
      <c r="C88" s="34"/>
      <c r="D88" s="2">
        <v>54</v>
      </c>
      <c r="E88" s="2">
        <v>33</v>
      </c>
      <c r="F88" s="2">
        <v>21</v>
      </c>
      <c r="G88" s="2">
        <f t="shared" si="2"/>
        <v>54</v>
      </c>
    </row>
    <row r="89" spans="1:7" ht="15" customHeight="1" thickBot="1">
      <c r="A89" s="39"/>
      <c r="B89" s="45" t="s">
        <v>91</v>
      </c>
      <c r="C89" s="45"/>
      <c r="D89" s="6">
        <f>SUM(D62:D88)</f>
        <v>3918</v>
      </c>
      <c r="E89" s="6">
        <f>SUM(E62:E88)</f>
        <v>6151</v>
      </c>
      <c r="F89" s="6">
        <f>SUM(F62:F88)</f>
        <v>6092</v>
      </c>
      <c r="G89" s="6">
        <f>SUM(G62:G88)</f>
        <v>12243</v>
      </c>
    </row>
    <row r="90" spans="1:11" ht="15" customHeight="1" thickBot="1" thickTop="1">
      <c r="A90" s="10"/>
      <c r="B90" s="51" t="s">
        <v>97</v>
      </c>
      <c r="C90" s="52"/>
      <c r="D90" s="8">
        <f>SUM(D6:D24,D26:D42,D44:D60,D62:D88)</f>
        <v>13573</v>
      </c>
      <c r="E90" s="8">
        <f>SUM(E6:E24,E26:E42,E44:E60,E62:E88)</f>
        <v>20399</v>
      </c>
      <c r="F90" s="8">
        <f>SUM(F6:F24,F26:F42,F44:F60,F62:F88)</f>
        <v>20156</v>
      </c>
      <c r="G90" s="8">
        <f>SUM(G6:G24,G26:G42,G44:G60,G62:G88)</f>
        <v>40555</v>
      </c>
      <c r="H90" s="9"/>
      <c r="I90" s="9"/>
      <c r="J90" s="9"/>
      <c r="K90" s="9"/>
    </row>
    <row r="91" spans="4:7" ht="15" customHeight="1" thickTop="1">
      <c r="D91" s="9"/>
      <c r="E91" s="9"/>
      <c r="F91" s="9"/>
      <c r="G91" s="9"/>
    </row>
    <row r="92" spans="4:7" ht="15" customHeight="1">
      <c r="D92" s="9"/>
      <c r="E92" s="9"/>
      <c r="F92" s="9"/>
      <c r="G92" s="9"/>
    </row>
    <row r="93" ht="15" customHeight="1"/>
    <row r="94" spans="2:7" ht="15" customHeight="1">
      <c r="B94" s="53" t="s">
        <v>85</v>
      </c>
      <c r="C94" s="54"/>
      <c r="D94" s="54"/>
      <c r="E94" s="54"/>
      <c r="F94" s="46"/>
      <c r="G94" s="47"/>
    </row>
    <row r="95" spans="2:7" ht="15" customHeight="1">
      <c r="B95" s="55"/>
      <c r="C95" s="55"/>
      <c r="D95" s="55"/>
      <c r="E95" s="55"/>
      <c r="F95" s="48"/>
      <c r="G95" s="48"/>
    </row>
    <row r="96" spans="1:7" ht="15" customHeight="1" thickBot="1">
      <c r="A96" s="13"/>
      <c r="B96" s="11"/>
      <c r="C96" s="12"/>
      <c r="D96" s="13" t="s">
        <v>80</v>
      </c>
      <c r="E96" s="13" t="s">
        <v>81</v>
      </c>
      <c r="F96" s="13" t="s">
        <v>82</v>
      </c>
      <c r="G96" s="13" t="s">
        <v>83</v>
      </c>
    </row>
    <row r="97" spans="1:7" ht="15" customHeight="1" thickBot="1" thickTop="1">
      <c r="A97" s="14"/>
      <c r="B97" s="49" t="s">
        <v>84</v>
      </c>
      <c r="C97" s="50"/>
      <c r="D97" s="14">
        <v>72</v>
      </c>
      <c r="E97" s="14">
        <v>29</v>
      </c>
      <c r="F97" s="14">
        <v>58</v>
      </c>
      <c r="G97" s="14">
        <f>SUM(E97:F97)</f>
        <v>87</v>
      </c>
    </row>
    <row r="98" ht="14.25" thickTop="1"/>
  </sheetData>
  <sheetProtection sheet="1"/>
  <mergeCells count="97">
    <mergeCell ref="B84:C84"/>
    <mergeCell ref="B74:C74"/>
    <mergeCell ref="B75:C75"/>
    <mergeCell ref="B80:C80"/>
    <mergeCell ref="B81:C81"/>
    <mergeCell ref="B82:C82"/>
    <mergeCell ref="B83:C83"/>
    <mergeCell ref="B78:C78"/>
    <mergeCell ref="B79:C79"/>
    <mergeCell ref="F94:G95"/>
    <mergeCell ref="B85:C85"/>
    <mergeCell ref="B86:C86"/>
    <mergeCell ref="B87:C87"/>
    <mergeCell ref="B88:C88"/>
    <mergeCell ref="B97:C97"/>
    <mergeCell ref="B89:C89"/>
    <mergeCell ref="B90:C90"/>
    <mergeCell ref="B94:E95"/>
    <mergeCell ref="B68:C68"/>
    <mergeCell ref="B77:C77"/>
    <mergeCell ref="B76:C76"/>
    <mergeCell ref="B66:C66"/>
    <mergeCell ref="B71:C71"/>
    <mergeCell ref="B72:C72"/>
    <mergeCell ref="B73:C73"/>
    <mergeCell ref="B57:C57"/>
    <mergeCell ref="B60:C60"/>
    <mergeCell ref="B61:C61"/>
    <mergeCell ref="B58:C58"/>
    <mergeCell ref="B59:C59"/>
    <mergeCell ref="B67:C67"/>
    <mergeCell ref="B42:C42"/>
    <mergeCell ref="A62:A89"/>
    <mergeCell ref="B62:C62"/>
    <mergeCell ref="B63:C63"/>
    <mergeCell ref="B64:C64"/>
    <mergeCell ref="B65:C65"/>
    <mergeCell ref="B54:C54"/>
    <mergeCell ref="B55:C55"/>
    <mergeCell ref="B69:C69"/>
    <mergeCell ref="B70:C70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6:C56"/>
    <mergeCell ref="B50:C50"/>
    <mergeCell ref="B51:C51"/>
    <mergeCell ref="B35:C35"/>
    <mergeCell ref="B36:C36"/>
    <mergeCell ref="B37:C37"/>
    <mergeCell ref="B38:C38"/>
    <mergeCell ref="B43:C43"/>
    <mergeCell ref="B39:C39"/>
    <mergeCell ref="B40:C40"/>
    <mergeCell ref="B41:C41"/>
    <mergeCell ref="B24:C24"/>
    <mergeCell ref="B25:C25"/>
    <mergeCell ref="B6:C6"/>
    <mergeCell ref="B7:C7"/>
    <mergeCell ref="B8:C8"/>
    <mergeCell ref="B9:C9"/>
    <mergeCell ref="B12:C12"/>
    <mergeCell ref="B13:C13"/>
    <mergeCell ref="B22:C22"/>
    <mergeCell ref="B23:C23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4:C14"/>
    <mergeCell ref="B15:C15"/>
    <mergeCell ref="B18:C18"/>
    <mergeCell ref="B19:C19"/>
    <mergeCell ref="B20:C20"/>
    <mergeCell ref="B21:C21"/>
    <mergeCell ref="F1:G1"/>
    <mergeCell ref="A2:G3"/>
    <mergeCell ref="B4:C4"/>
    <mergeCell ref="E4:G4"/>
    <mergeCell ref="B16:C16"/>
    <mergeCell ref="B17:C17"/>
    <mergeCell ref="B5:C5"/>
    <mergeCell ref="A6:A25"/>
    <mergeCell ref="B10:C10"/>
    <mergeCell ref="B11:C11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98">
      <selection activeCell="C110" sqref="C110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29" t="s">
        <v>108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445</v>
      </c>
      <c r="E6" s="2">
        <v>681</v>
      </c>
      <c r="F6" s="2">
        <v>691</v>
      </c>
      <c r="G6" s="2">
        <f aca="true" t="shared" si="0" ref="G6:G25">SUM(E6:F6)</f>
        <v>1372</v>
      </c>
      <c r="H6" s="9"/>
    </row>
    <row r="7" spans="1:7" ht="15" customHeight="1">
      <c r="A7" s="37"/>
      <c r="B7" s="33" t="s">
        <v>1</v>
      </c>
      <c r="C7" s="34"/>
      <c r="D7" s="2">
        <f>172-D24</f>
        <v>142</v>
      </c>
      <c r="E7" s="2">
        <f>239-E24</f>
        <v>199</v>
      </c>
      <c r="F7" s="2">
        <f>240-F24</f>
        <v>203</v>
      </c>
      <c r="G7" s="2">
        <f t="shared" si="0"/>
        <v>402</v>
      </c>
    </row>
    <row r="8" spans="1:11" ht="15" customHeight="1">
      <c r="A8" s="37"/>
      <c r="B8" s="33" t="s">
        <v>2</v>
      </c>
      <c r="C8" s="34"/>
      <c r="D8" s="2">
        <v>87</v>
      </c>
      <c r="E8" s="2">
        <v>117</v>
      </c>
      <c r="F8" s="2">
        <v>123</v>
      </c>
      <c r="G8" s="2">
        <f t="shared" si="0"/>
        <v>240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304</v>
      </c>
      <c r="E9" s="2">
        <v>426</v>
      </c>
      <c r="F9" s="2">
        <v>461</v>
      </c>
      <c r="G9" s="2">
        <f t="shared" si="0"/>
        <v>887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79</v>
      </c>
      <c r="E10" s="2">
        <v>99</v>
      </c>
      <c r="F10" s="2">
        <v>105</v>
      </c>
      <c r="G10" s="2">
        <f t="shared" si="0"/>
        <v>204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73</v>
      </c>
      <c r="E11" s="2">
        <v>106</v>
      </c>
      <c r="F11" s="2">
        <v>103</v>
      </c>
      <c r="G11" s="2">
        <f t="shared" si="0"/>
        <v>209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80</v>
      </c>
      <c r="E12" s="2">
        <v>126</v>
      </c>
      <c r="F12" s="2">
        <v>128</v>
      </c>
      <c r="G12" s="2">
        <f t="shared" si="0"/>
        <v>254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329</v>
      </c>
      <c r="E13" s="2">
        <v>494</v>
      </c>
      <c r="F13" s="2">
        <v>483</v>
      </c>
      <c r="G13" s="2">
        <f t="shared" si="0"/>
        <v>977</v>
      </c>
    </row>
    <row r="14" spans="1:7" ht="15" customHeight="1">
      <c r="A14" s="37"/>
      <c r="B14" s="33" t="s">
        <v>8</v>
      </c>
      <c r="C14" s="34"/>
      <c r="D14" s="2">
        <v>134</v>
      </c>
      <c r="E14" s="2">
        <v>237</v>
      </c>
      <c r="F14" s="2">
        <v>215</v>
      </c>
      <c r="G14" s="2">
        <f t="shared" si="0"/>
        <v>452</v>
      </c>
    </row>
    <row r="15" spans="1:7" ht="15" customHeight="1">
      <c r="A15" s="37"/>
      <c r="B15" s="33" t="s">
        <v>9</v>
      </c>
      <c r="C15" s="34"/>
      <c r="D15" s="2">
        <v>209</v>
      </c>
      <c r="E15" s="2">
        <v>303</v>
      </c>
      <c r="F15" s="2">
        <v>304</v>
      </c>
      <c r="G15" s="2">
        <f t="shared" si="0"/>
        <v>607</v>
      </c>
    </row>
    <row r="16" spans="1:7" ht="15" customHeight="1">
      <c r="A16" s="37"/>
      <c r="B16" s="33" t="s">
        <v>10</v>
      </c>
      <c r="C16" s="34"/>
      <c r="D16" s="2">
        <v>131</v>
      </c>
      <c r="E16" s="2">
        <v>208</v>
      </c>
      <c r="F16" s="2">
        <v>200</v>
      </c>
      <c r="G16" s="2">
        <f t="shared" si="0"/>
        <v>408</v>
      </c>
    </row>
    <row r="17" spans="1:7" ht="15" customHeight="1">
      <c r="A17" s="37"/>
      <c r="B17" s="33" t="s">
        <v>11</v>
      </c>
      <c r="C17" s="34"/>
      <c r="D17" s="2">
        <v>146</v>
      </c>
      <c r="E17" s="2">
        <v>212</v>
      </c>
      <c r="F17" s="2">
        <v>247</v>
      </c>
      <c r="G17" s="2">
        <f t="shared" si="0"/>
        <v>459</v>
      </c>
    </row>
    <row r="18" spans="1:7" ht="15" customHeight="1">
      <c r="A18" s="37"/>
      <c r="B18" s="33" t="s">
        <v>12</v>
      </c>
      <c r="C18" s="34"/>
      <c r="D18" s="2">
        <v>208</v>
      </c>
      <c r="E18" s="2">
        <v>234</v>
      </c>
      <c r="F18" s="2">
        <v>235</v>
      </c>
      <c r="G18" s="2">
        <f t="shared" si="0"/>
        <v>469</v>
      </c>
    </row>
    <row r="19" spans="1:7" ht="15" customHeight="1">
      <c r="A19" s="37"/>
      <c r="B19" s="33" t="s">
        <v>13</v>
      </c>
      <c r="C19" s="34"/>
      <c r="D19" s="2">
        <v>168</v>
      </c>
      <c r="E19" s="2">
        <v>270</v>
      </c>
      <c r="F19" s="2">
        <v>269</v>
      </c>
      <c r="G19" s="2">
        <f t="shared" si="0"/>
        <v>539</v>
      </c>
    </row>
    <row r="20" spans="1:7" ht="15" customHeight="1">
      <c r="A20" s="37"/>
      <c r="B20" s="33" t="s">
        <v>14</v>
      </c>
      <c r="C20" s="34"/>
      <c r="D20" s="2">
        <f>195-D25</f>
        <v>90</v>
      </c>
      <c r="E20" s="2">
        <f>158-E25</f>
        <v>130</v>
      </c>
      <c r="F20" s="2">
        <f>205-F25</f>
        <v>128</v>
      </c>
      <c r="G20" s="2">
        <f t="shared" si="0"/>
        <v>258</v>
      </c>
    </row>
    <row r="21" spans="1:7" ht="15" customHeight="1">
      <c r="A21" s="37"/>
      <c r="B21" s="33" t="s">
        <v>15</v>
      </c>
      <c r="C21" s="34"/>
      <c r="D21" s="2">
        <v>408</v>
      </c>
      <c r="E21" s="2">
        <v>688</v>
      </c>
      <c r="F21" s="2">
        <v>665</v>
      </c>
      <c r="G21" s="2">
        <f t="shared" si="0"/>
        <v>1353</v>
      </c>
    </row>
    <row r="22" spans="1:7" ht="15" customHeight="1">
      <c r="A22" s="37"/>
      <c r="B22" s="33" t="s">
        <v>16</v>
      </c>
      <c r="C22" s="34"/>
      <c r="D22" s="2">
        <v>280</v>
      </c>
      <c r="E22" s="2">
        <v>431</v>
      </c>
      <c r="F22" s="2">
        <v>480</v>
      </c>
      <c r="G22" s="2">
        <f t="shared" si="0"/>
        <v>911</v>
      </c>
    </row>
    <row r="23" spans="1:7" ht="15" customHeight="1">
      <c r="A23" s="37"/>
      <c r="B23" s="33" t="s">
        <v>17</v>
      </c>
      <c r="C23" s="34"/>
      <c r="D23" s="2">
        <v>373</v>
      </c>
      <c r="E23" s="2">
        <v>588</v>
      </c>
      <c r="F23" s="2">
        <v>517</v>
      </c>
      <c r="G23" s="2">
        <f t="shared" si="0"/>
        <v>1105</v>
      </c>
    </row>
    <row r="24" spans="1:12" ht="15" customHeight="1">
      <c r="A24" s="37"/>
      <c r="B24" s="33" t="s">
        <v>92</v>
      </c>
      <c r="C24" s="34"/>
      <c r="D24" s="2">
        <v>30</v>
      </c>
      <c r="E24" s="2">
        <v>40</v>
      </c>
      <c r="F24" s="2">
        <v>37</v>
      </c>
      <c r="G24" s="2">
        <f t="shared" si="0"/>
        <v>77</v>
      </c>
      <c r="I24" s="9"/>
      <c r="J24" s="9"/>
      <c r="K24" s="9"/>
      <c r="L24" s="9"/>
    </row>
    <row r="25" spans="1:12" ht="15" customHeight="1">
      <c r="A25" s="37"/>
      <c r="B25" s="33" t="s">
        <v>106</v>
      </c>
      <c r="C25" s="34"/>
      <c r="D25" s="23">
        <v>105</v>
      </c>
      <c r="E25" s="23">
        <v>28</v>
      </c>
      <c r="F25" s="23">
        <v>77</v>
      </c>
      <c r="G25" s="23">
        <f t="shared" si="0"/>
        <v>105</v>
      </c>
      <c r="I25" s="9"/>
      <c r="J25" s="9"/>
      <c r="K25" s="9"/>
      <c r="L25" s="9"/>
    </row>
    <row r="26" spans="1:11" ht="15" customHeight="1" thickBot="1">
      <c r="A26" s="37"/>
      <c r="B26" s="42" t="s">
        <v>88</v>
      </c>
      <c r="C26" s="42"/>
      <c r="D26" s="7">
        <f>SUM(D6:D25)</f>
        <v>3821</v>
      </c>
      <c r="E26" s="7">
        <f>SUM(E6:E25)</f>
        <v>5617</v>
      </c>
      <c r="F26" s="7">
        <f>SUM(F6:F25)</f>
        <v>5671</v>
      </c>
      <c r="G26" s="7">
        <f>SUM(G6:G25)</f>
        <v>11288</v>
      </c>
      <c r="H26" s="9"/>
      <c r="I26" s="9"/>
      <c r="J26" s="9"/>
      <c r="K26" s="9"/>
    </row>
    <row r="27" spans="1:7" ht="15" customHeight="1" thickTop="1">
      <c r="A27" s="38" t="s">
        <v>94</v>
      </c>
      <c r="B27" s="40" t="s">
        <v>18</v>
      </c>
      <c r="C27" s="41"/>
      <c r="D27" s="15">
        <v>250</v>
      </c>
      <c r="E27" s="15">
        <v>415</v>
      </c>
      <c r="F27" s="15">
        <v>369</v>
      </c>
      <c r="G27" s="15">
        <f aca="true" t="shared" si="1" ref="G27:G43">SUM(E27:F27)</f>
        <v>784</v>
      </c>
    </row>
    <row r="28" spans="1:7" ht="15" customHeight="1">
      <c r="A28" s="37"/>
      <c r="B28" s="33" t="s">
        <v>19</v>
      </c>
      <c r="C28" s="34"/>
      <c r="D28" s="2">
        <v>107</v>
      </c>
      <c r="E28" s="2">
        <v>142</v>
      </c>
      <c r="F28" s="2">
        <v>132</v>
      </c>
      <c r="G28" s="2">
        <f t="shared" si="1"/>
        <v>274</v>
      </c>
    </row>
    <row r="29" spans="1:7" ht="15" customHeight="1">
      <c r="A29" s="37"/>
      <c r="B29" s="33" t="s">
        <v>20</v>
      </c>
      <c r="C29" s="34"/>
      <c r="D29" s="2">
        <v>59</v>
      </c>
      <c r="E29" s="2">
        <v>86</v>
      </c>
      <c r="F29" s="2">
        <v>87</v>
      </c>
      <c r="G29" s="2">
        <f t="shared" si="1"/>
        <v>173</v>
      </c>
    </row>
    <row r="30" spans="1:7" ht="15" customHeight="1">
      <c r="A30" s="37"/>
      <c r="B30" s="33" t="s">
        <v>21</v>
      </c>
      <c r="C30" s="34"/>
      <c r="D30" s="2">
        <v>211</v>
      </c>
      <c r="E30" s="2">
        <v>325</v>
      </c>
      <c r="F30" s="2">
        <v>286</v>
      </c>
      <c r="G30" s="2">
        <f t="shared" si="1"/>
        <v>611</v>
      </c>
    </row>
    <row r="31" spans="1:7" ht="15" customHeight="1">
      <c r="A31" s="37"/>
      <c r="B31" s="33" t="s">
        <v>22</v>
      </c>
      <c r="C31" s="34"/>
      <c r="D31" s="2">
        <v>50</v>
      </c>
      <c r="E31" s="2">
        <v>64</v>
      </c>
      <c r="F31" s="2">
        <v>62</v>
      </c>
      <c r="G31" s="2">
        <f t="shared" si="1"/>
        <v>126</v>
      </c>
    </row>
    <row r="32" spans="1:7" ht="15" customHeight="1">
      <c r="A32" s="37"/>
      <c r="B32" s="33" t="s">
        <v>23</v>
      </c>
      <c r="C32" s="34"/>
      <c r="D32" s="2">
        <v>125</v>
      </c>
      <c r="E32" s="2">
        <v>192</v>
      </c>
      <c r="F32" s="2">
        <v>187</v>
      </c>
      <c r="G32" s="2">
        <f t="shared" si="1"/>
        <v>379</v>
      </c>
    </row>
    <row r="33" spans="1:7" ht="15" customHeight="1">
      <c r="A33" s="37"/>
      <c r="B33" s="33" t="s">
        <v>24</v>
      </c>
      <c r="C33" s="34"/>
      <c r="D33" s="2">
        <v>213</v>
      </c>
      <c r="E33" s="2">
        <v>328</v>
      </c>
      <c r="F33" s="2">
        <v>305</v>
      </c>
      <c r="G33" s="2">
        <f t="shared" si="1"/>
        <v>633</v>
      </c>
    </row>
    <row r="34" spans="1:7" ht="15" customHeight="1">
      <c r="A34" s="37"/>
      <c r="B34" s="33" t="s">
        <v>25</v>
      </c>
      <c r="C34" s="34"/>
      <c r="D34" s="2">
        <v>251</v>
      </c>
      <c r="E34" s="2">
        <v>378</v>
      </c>
      <c r="F34" s="2">
        <v>365</v>
      </c>
      <c r="G34" s="2">
        <f t="shared" si="1"/>
        <v>743</v>
      </c>
    </row>
    <row r="35" spans="1:7" ht="15" customHeight="1">
      <c r="A35" s="37"/>
      <c r="B35" s="33" t="s">
        <v>26</v>
      </c>
      <c r="C35" s="34"/>
      <c r="D35" s="2">
        <v>178</v>
      </c>
      <c r="E35" s="2">
        <v>242</v>
      </c>
      <c r="F35" s="2">
        <v>259</v>
      </c>
      <c r="G35" s="2">
        <f t="shared" si="1"/>
        <v>501</v>
      </c>
    </row>
    <row r="36" spans="1:7" ht="15" customHeight="1">
      <c r="A36" s="37"/>
      <c r="B36" s="33" t="s">
        <v>27</v>
      </c>
      <c r="C36" s="34"/>
      <c r="D36" s="2">
        <v>146</v>
      </c>
      <c r="E36" s="2">
        <v>256</v>
      </c>
      <c r="F36" s="2">
        <v>242</v>
      </c>
      <c r="G36" s="2">
        <f t="shared" si="1"/>
        <v>498</v>
      </c>
    </row>
    <row r="37" spans="1:7" ht="15" customHeight="1">
      <c r="A37" s="37"/>
      <c r="B37" s="33" t="s">
        <v>28</v>
      </c>
      <c r="C37" s="34"/>
      <c r="D37" s="2">
        <v>145</v>
      </c>
      <c r="E37" s="2">
        <v>144</v>
      </c>
      <c r="F37" s="2">
        <v>132</v>
      </c>
      <c r="G37" s="2">
        <f t="shared" si="1"/>
        <v>276</v>
      </c>
    </row>
    <row r="38" spans="1:7" ht="15" customHeight="1">
      <c r="A38" s="37"/>
      <c r="B38" s="33" t="s">
        <v>29</v>
      </c>
      <c r="C38" s="34"/>
      <c r="D38" s="2">
        <v>35</v>
      </c>
      <c r="E38" s="2">
        <v>41</v>
      </c>
      <c r="F38" s="2">
        <v>11</v>
      </c>
      <c r="G38" s="2">
        <f t="shared" si="1"/>
        <v>52</v>
      </c>
    </row>
    <row r="39" spans="1:7" ht="15" customHeight="1">
      <c r="A39" s="37"/>
      <c r="B39" s="33" t="s">
        <v>30</v>
      </c>
      <c r="C39" s="34"/>
      <c r="D39" s="2">
        <v>40</v>
      </c>
      <c r="E39" s="2">
        <v>35</v>
      </c>
      <c r="F39" s="2">
        <v>5</v>
      </c>
      <c r="G39" s="2">
        <f t="shared" si="1"/>
        <v>40</v>
      </c>
    </row>
    <row r="40" spans="1:7" ht="15" customHeight="1">
      <c r="A40" s="37"/>
      <c r="B40" s="33" t="s">
        <v>31</v>
      </c>
      <c r="C40" s="34"/>
      <c r="D40" s="2">
        <v>0</v>
      </c>
      <c r="E40" s="2">
        <v>0</v>
      </c>
      <c r="F40" s="2">
        <v>0</v>
      </c>
      <c r="G40" s="2">
        <f t="shared" si="1"/>
        <v>0</v>
      </c>
    </row>
    <row r="41" spans="1:7" ht="15" customHeight="1">
      <c r="A41" s="37"/>
      <c r="B41" s="33" t="s">
        <v>32</v>
      </c>
      <c r="C41" s="34"/>
      <c r="D41" s="2">
        <v>71</v>
      </c>
      <c r="E41" s="2">
        <v>20</v>
      </c>
      <c r="F41" s="2">
        <v>51</v>
      </c>
      <c r="G41" s="2">
        <f t="shared" si="1"/>
        <v>71</v>
      </c>
    </row>
    <row r="42" spans="1:7" ht="15" customHeight="1">
      <c r="A42" s="37"/>
      <c r="B42" s="33" t="s">
        <v>33</v>
      </c>
      <c r="C42" s="34"/>
      <c r="D42" s="2">
        <v>56</v>
      </c>
      <c r="E42" s="2">
        <v>103</v>
      </c>
      <c r="F42" s="2">
        <v>108</v>
      </c>
      <c r="G42" s="2">
        <f t="shared" si="1"/>
        <v>211</v>
      </c>
    </row>
    <row r="43" spans="1:7" ht="15" customHeight="1">
      <c r="A43" s="37"/>
      <c r="B43" s="33" t="s">
        <v>34</v>
      </c>
      <c r="C43" s="34"/>
      <c r="D43" s="2">
        <v>42</v>
      </c>
      <c r="E43" s="2">
        <v>60</v>
      </c>
      <c r="F43" s="2">
        <v>59</v>
      </c>
      <c r="G43" s="2">
        <f t="shared" si="1"/>
        <v>119</v>
      </c>
    </row>
    <row r="44" spans="1:7" ht="15" customHeight="1" thickBot="1">
      <c r="A44" s="39"/>
      <c r="B44" s="42" t="s">
        <v>89</v>
      </c>
      <c r="C44" s="42"/>
      <c r="D44" s="6">
        <f>SUM(D27:D43)</f>
        <v>1979</v>
      </c>
      <c r="E44" s="6">
        <f>SUM(E27:E43)</f>
        <v>2831</v>
      </c>
      <c r="F44" s="6">
        <f>SUM(F27:F43)</f>
        <v>2660</v>
      </c>
      <c r="G44" s="6">
        <f>SUM(G27:G43)</f>
        <v>5491</v>
      </c>
    </row>
    <row r="45" spans="1:8" ht="15" customHeight="1" thickTop="1">
      <c r="A45" s="38" t="s">
        <v>95</v>
      </c>
      <c r="B45" s="44" t="s">
        <v>35</v>
      </c>
      <c r="C45" s="44"/>
      <c r="D45" s="15">
        <v>1009</v>
      </c>
      <c r="E45" s="15">
        <v>1535</v>
      </c>
      <c r="F45" s="15">
        <v>1530</v>
      </c>
      <c r="G45" s="15">
        <f aca="true" t="shared" si="2" ref="G45:G61">SUM(E45:F45)</f>
        <v>3065</v>
      </c>
      <c r="H45" s="9"/>
    </row>
    <row r="46" spans="1:8" ht="15" customHeight="1">
      <c r="A46" s="37"/>
      <c r="B46" s="43" t="s">
        <v>36</v>
      </c>
      <c r="C46" s="43"/>
      <c r="D46" s="2">
        <v>183</v>
      </c>
      <c r="E46" s="2">
        <v>175</v>
      </c>
      <c r="F46" s="2">
        <v>207</v>
      </c>
      <c r="G46" s="2">
        <f t="shared" si="2"/>
        <v>382</v>
      </c>
      <c r="H46" s="9"/>
    </row>
    <row r="47" spans="1:8" ht="15" customHeight="1">
      <c r="A47" s="37"/>
      <c r="B47" s="43" t="s">
        <v>37</v>
      </c>
      <c r="C47" s="43"/>
      <c r="D47" s="2">
        <v>326</v>
      </c>
      <c r="E47" s="2">
        <v>466</v>
      </c>
      <c r="F47" s="2">
        <v>442</v>
      </c>
      <c r="G47" s="2">
        <f t="shared" si="2"/>
        <v>908</v>
      </c>
      <c r="H47" s="9"/>
    </row>
    <row r="48" spans="1:8" ht="15" customHeight="1">
      <c r="A48" s="37"/>
      <c r="B48" s="43" t="s">
        <v>38</v>
      </c>
      <c r="C48" s="43"/>
      <c r="D48" s="2">
        <v>142</v>
      </c>
      <c r="E48" s="2">
        <v>219</v>
      </c>
      <c r="F48" s="2">
        <v>212</v>
      </c>
      <c r="G48" s="2">
        <f t="shared" si="2"/>
        <v>431</v>
      </c>
      <c r="H48" s="9"/>
    </row>
    <row r="49" spans="1:8" ht="15" customHeight="1">
      <c r="A49" s="37"/>
      <c r="B49" s="43" t="s">
        <v>39</v>
      </c>
      <c r="C49" s="43"/>
      <c r="D49" s="2">
        <v>221</v>
      </c>
      <c r="E49" s="2">
        <v>327</v>
      </c>
      <c r="F49" s="2">
        <v>321</v>
      </c>
      <c r="G49" s="2">
        <f t="shared" si="2"/>
        <v>648</v>
      </c>
      <c r="H49" s="9"/>
    </row>
    <row r="50" spans="1:8" ht="15" customHeight="1">
      <c r="A50" s="37"/>
      <c r="B50" s="43" t="s">
        <v>40</v>
      </c>
      <c r="C50" s="43"/>
      <c r="D50" s="2">
        <v>306</v>
      </c>
      <c r="E50" s="2">
        <v>461</v>
      </c>
      <c r="F50" s="2">
        <v>440</v>
      </c>
      <c r="G50" s="2">
        <f t="shared" si="2"/>
        <v>901</v>
      </c>
      <c r="H50" s="9"/>
    </row>
    <row r="51" spans="1:8" ht="15" customHeight="1">
      <c r="A51" s="37"/>
      <c r="B51" s="43" t="s">
        <v>41</v>
      </c>
      <c r="C51" s="43"/>
      <c r="D51" s="2">
        <v>86</v>
      </c>
      <c r="E51" s="2">
        <v>130</v>
      </c>
      <c r="F51" s="2">
        <v>123</v>
      </c>
      <c r="G51" s="2">
        <f t="shared" si="2"/>
        <v>253</v>
      </c>
      <c r="H51" s="9"/>
    </row>
    <row r="52" spans="1:8" ht="15" customHeight="1">
      <c r="A52" s="37"/>
      <c r="B52" s="43" t="s">
        <v>42</v>
      </c>
      <c r="C52" s="43"/>
      <c r="D52" s="2">
        <v>123</v>
      </c>
      <c r="E52" s="2">
        <v>177</v>
      </c>
      <c r="F52" s="2">
        <v>203</v>
      </c>
      <c r="G52" s="2">
        <f t="shared" si="2"/>
        <v>380</v>
      </c>
      <c r="H52" s="9"/>
    </row>
    <row r="53" spans="1:8" ht="15" customHeight="1">
      <c r="A53" s="37"/>
      <c r="B53" s="43" t="s">
        <v>43</v>
      </c>
      <c r="C53" s="43"/>
      <c r="D53" s="2">
        <v>62</v>
      </c>
      <c r="E53" s="2">
        <v>95</v>
      </c>
      <c r="F53" s="2">
        <v>86</v>
      </c>
      <c r="G53" s="2">
        <f t="shared" si="2"/>
        <v>181</v>
      </c>
      <c r="H53" s="9"/>
    </row>
    <row r="54" spans="1:8" ht="15" customHeight="1">
      <c r="A54" s="37"/>
      <c r="B54" s="43" t="s">
        <v>44</v>
      </c>
      <c r="C54" s="43"/>
      <c r="D54" s="2">
        <v>140</v>
      </c>
      <c r="E54" s="2">
        <v>204</v>
      </c>
      <c r="F54" s="2">
        <v>207</v>
      </c>
      <c r="G54" s="2">
        <f t="shared" si="2"/>
        <v>411</v>
      </c>
      <c r="H54" s="9"/>
    </row>
    <row r="55" spans="1:8" ht="15" customHeight="1">
      <c r="A55" s="37"/>
      <c r="B55" s="43" t="s">
        <v>45</v>
      </c>
      <c r="C55" s="43"/>
      <c r="D55" s="2">
        <v>191</v>
      </c>
      <c r="E55" s="2">
        <v>273</v>
      </c>
      <c r="F55" s="2">
        <v>268</v>
      </c>
      <c r="G55" s="2">
        <f t="shared" si="2"/>
        <v>541</v>
      </c>
      <c r="H55" s="9"/>
    </row>
    <row r="56" spans="1:8" ht="15" customHeight="1">
      <c r="A56" s="37"/>
      <c r="B56" s="43" t="s">
        <v>46</v>
      </c>
      <c r="C56" s="43"/>
      <c r="D56" s="2">
        <v>478</v>
      </c>
      <c r="E56" s="2">
        <v>686</v>
      </c>
      <c r="F56" s="2">
        <v>698</v>
      </c>
      <c r="G56" s="2">
        <f t="shared" si="2"/>
        <v>1384</v>
      </c>
      <c r="H56" s="9"/>
    </row>
    <row r="57" spans="1:8" ht="15" customHeight="1">
      <c r="A57" s="37"/>
      <c r="B57" s="43" t="s">
        <v>47</v>
      </c>
      <c r="C57" s="43"/>
      <c r="D57" s="2">
        <v>297</v>
      </c>
      <c r="E57" s="2">
        <v>401</v>
      </c>
      <c r="F57" s="2">
        <v>400</v>
      </c>
      <c r="G57" s="2">
        <f t="shared" si="2"/>
        <v>801</v>
      </c>
      <c r="H57" s="9"/>
    </row>
    <row r="58" spans="1:8" ht="15" customHeight="1">
      <c r="A58" s="37"/>
      <c r="B58" s="43" t="s">
        <v>48</v>
      </c>
      <c r="C58" s="43"/>
      <c r="D58" s="2">
        <v>168</v>
      </c>
      <c r="E58" s="2">
        <v>268</v>
      </c>
      <c r="F58" s="2">
        <v>293</v>
      </c>
      <c r="G58" s="2">
        <f t="shared" si="2"/>
        <v>561</v>
      </c>
      <c r="H58" s="9"/>
    </row>
    <row r="59" spans="1:8" ht="15" customHeight="1">
      <c r="A59" s="37"/>
      <c r="B59" s="43" t="s">
        <v>49</v>
      </c>
      <c r="C59" s="43"/>
      <c r="D59" s="2">
        <v>98</v>
      </c>
      <c r="E59" s="2">
        <v>173</v>
      </c>
      <c r="F59" s="2">
        <v>175</v>
      </c>
      <c r="G59" s="2">
        <f t="shared" si="2"/>
        <v>348</v>
      </c>
      <c r="H59" s="9"/>
    </row>
    <row r="60" spans="1:8" ht="15" customHeight="1">
      <c r="A60" s="37"/>
      <c r="B60" s="43" t="s">
        <v>50</v>
      </c>
      <c r="C60" s="43"/>
      <c r="D60" s="2">
        <v>56</v>
      </c>
      <c r="E60" s="2">
        <v>110</v>
      </c>
      <c r="F60" s="2">
        <v>114</v>
      </c>
      <c r="G60" s="2">
        <f t="shared" si="2"/>
        <v>224</v>
      </c>
      <c r="H60" s="9"/>
    </row>
    <row r="61" spans="1:8" ht="15" customHeight="1">
      <c r="A61" s="37"/>
      <c r="B61" s="43" t="s">
        <v>51</v>
      </c>
      <c r="C61" s="43"/>
      <c r="D61" s="2">
        <v>77</v>
      </c>
      <c r="E61" s="2">
        <v>74</v>
      </c>
      <c r="F61" s="2">
        <v>3</v>
      </c>
      <c r="G61" s="2">
        <f t="shared" si="2"/>
        <v>77</v>
      </c>
      <c r="H61" s="9"/>
    </row>
    <row r="62" spans="1:7" ht="15" customHeight="1" thickBot="1">
      <c r="A62" s="39"/>
      <c r="B62" s="45" t="s">
        <v>90</v>
      </c>
      <c r="C62" s="45"/>
      <c r="D62" s="6">
        <f>SUM(D45:D61)</f>
        <v>3963</v>
      </c>
      <c r="E62" s="6">
        <f>SUM(E45:E61)</f>
        <v>5774</v>
      </c>
      <c r="F62" s="6">
        <f>SUM(F45:F61)</f>
        <v>5722</v>
      </c>
      <c r="G62" s="6">
        <f>SUM(G45:G61)</f>
        <v>11496</v>
      </c>
    </row>
    <row r="63" spans="1:7" ht="15" customHeight="1" thickTop="1">
      <c r="A63" s="38" t="s">
        <v>96</v>
      </c>
      <c r="B63" s="40" t="s">
        <v>52</v>
      </c>
      <c r="C63" s="41"/>
      <c r="D63" s="15">
        <v>66</v>
      </c>
      <c r="E63" s="15">
        <v>88</v>
      </c>
      <c r="F63" s="15">
        <v>91</v>
      </c>
      <c r="G63" s="15">
        <f aca="true" t="shared" si="3" ref="G63:G89">SUM(E63:F63)</f>
        <v>179</v>
      </c>
    </row>
    <row r="64" spans="1:7" ht="15" customHeight="1">
      <c r="A64" s="37"/>
      <c r="B64" s="33" t="s">
        <v>53</v>
      </c>
      <c r="C64" s="34"/>
      <c r="D64" s="2">
        <v>107</v>
      </c>
      <c r="E64" s="2">
        <v>162</v>
      </c>
      <c r="F64" s="2">
        <v>161</v>
      </c>
      <c r="G64" s="2">
        <f t="shared" si="3"/>
        <v>323</v>
      </c>
    </row>
    <row r="65" spans="1:7" ht="15" customHeight="1">
      <c r="A65" s="37"/>
      <c r="B65" s="33" t="s">
        <v>54</v>
      </c>
      <c r="C65" s="34"/>
      <c r="D65" s="2">
        <v>104</v>
      </c>
      <c r="E65" s="2">
        <v>168</v>
      </c>
      <c r="F65" s="2">
        <v>164</v>
      </c>
      <c r="G65" s="2">
        <f t="shared" si="3"/>
        <v>332</v>
      </c>
    </row>
    <row r="66" spans="1:7" ht="15" customHeight="1">
      <c r="A66" s="37"/>
      <c r="B66" s="33" t="s">
        <v>55</v>
      </c>
      <c r="C66" s="34"/>
      <c r="D66" s="2">
        <v>183</v>
      </c>
      <c r="E66" s="2">
        <v>303</v>
      </c>
      <c r="F66" s="2">
        <v>278</v>
      </c>
      <c r="G66" s="2">
        <f t="shared" si="3"/>
        <v>581</v>
      </c>
    </row>
    <row r="67" spans="1:7" ht="15" customHeight="1">
      <c r="A67" s="37"/>
      <c r="B67" s="33" t="s">
        <v>56</v>
      </c>
      <c r="C67" s="34"/>
      <c r="D67" s="2">
        <v>150</v>
      </c>
      <c r="E67" s="2">
        <v>236</v>
      </c>
      <c r="F67" s="2">
        <v>214</v>
      </c>
      <c r="G67" s="2">
        <f t="shared" si="3"/>
        <v>450</v>
      </c>
    </row>
    <row r="68" spans="1:7" ht="15" customHeight="1">
      <c r="A68" s="37"/>
      <c r="B68" s="33" t="s">
        <v>57</v>
      </c>
      <c r="C68" s="34"/>
      <c r="D68" s="2">
        <v>126</v>
      </c>
      <c r="E68" s="2">
        <v>164</v>
      </c>
      <c r="F68" s="2">
        <v>162</v>
      </c>
      <c r="G68" s="2">
        <f t="shared" si="3"/>
        <v>326</v>
      </c>
    </row>
    <row r="69" spans="1:7" ht="15" customHeight="1">
      <c r="A69" s="37"/>
      <c r="B69" s="33" t="s">
        <v>58</v>
      </c>
      <c r="C69" s="34"/>
      <c r="D69" s="2">
        <v>149</v>
      </c>
      <c r="E69" s="2">
        <v>241</v>
      </c>
      <c r="F69" s="2">
        <v>214</v>
      </c>
      <c r="G69" s="2">
        <f t="shared" si="3"/>
        <v>455</v>
      </c>
    </row>
    <row r="70" spans="1:7" ht="15" customHeight="1">
      <c r="A70" s="37"/>
      <c r="B70" s="33" t="s">
        <v>59</v>
      </c>
      <c r="C70" s="34"/>
      <c r="D70" s="2">
        <v>170</v>
      </c>
      <c r="E70" s="2">
        <v>283</v>
      </c>
      <c r="F70" s="2">
        <v>287</v>
      </c>
      <c r="G70" s="2">
        <f t="shared" si="3"/>
        <v>570</v>
      </c>
    </row>
    <row r="71" spans="1:7" ht="15" customHeight="1">
      <c r="A71" s="37"/>
      <c r="B71" s="33" t="s">
        <v>60</v>
      </c>
      <c r="C71" s="34"/>
      <c r="D71" s="2">
        <v>200</v>
      </c>
      <c r="E71" s="2">
        <v>336</v>
      </c>
      <c r="F71" s="2">
        <v>322</v>
      </c>
      <c r="G71" s="2">
        <f t="shared" si="3"/>
        <v>658</v>
      </c>
    </row>
    <row r="72" spans="1:7" ht="15" customHeight="1">
      <c r="A72" s="37"/>
      <c r="B72" s="33" t="s">
        <v>61</v>
      </c>
      <c r="C72" s="34"/>
      <c r="D72" s="2">
        <v>160</v>
      </c>
      <c r="E72" s="2">
        <v>255</v>
      </c>
      <c r="F72" s="2">
        <v>269</v>
      </c>
      <c r="G72" s="2">
        <f t="shared" si="3"/>
        <v>524</v>
      </c>
    </row>
    <row r="73" spans="1:7" ht="15" customHeight="1">
      <c r="A73" s="37"/>
      <c r="B73" s="33" t="s">
        <v>62</v>
      </c>
      <c r="C73" s="34"/>
      <c r="D73" s="2">
        <v>94</v>
      </c>
      <c r="E73" s="2">
        <v>155</v>
      </c>
      <c r="F73" s="2">
        <v>141</v>
      </c>
      <c r="G73" s="2">
        <f t="shared" si="3"/>
        <v>296</v>
      </c>
    </row>
    <row r="74" spans="1:7" ht="15" customHeight="1">
      <c r="A74" s="37"/>
      <c r="B74" s="33" t="s">
        <v>63</v>
      </c>
      <c r="C74" s="34"/>
      <c r="D74" s="2">
        <v>60</v>
      </c>
      <c r="E74" s="2">
        <v>97</v>
      </c>
      <c r="F74" s="2">
        <v>83</v>
      </c>
      <c r="G74" s="2">
        <f t="shared" si="3"/>
        <v>180</v>
      </c>
    </row>
    <row r="75" spans="1:7" ht="15" customHeight="1">
      <c r="A75" s="37"/>
      <c r="B75" s="33" t="s">
        <v>64</v>
      </c>
      <c r="C75" s="34"/>
      <c r="D75" s="2">
        <v>117</v>
      </c>
      <c r="E75" s="2">
        <v>195</v>
      </c>
      <c r="F75" s="2">
        <v>179</v>
      </c>
      <c r="G75" s="2">
        <f t="shared" si="3"/>
        <v>374</v>
      </c>
    </row>
    <row r="76" spans="1:7" ht="15" customHeight="1">
      <c r="A76" s="37"/>
      <c r="B76" s="33" t="s">
        <v>65</v>
      </c>
      <c r="C76" s="34"/>
      <c r="D76" s="2">
        <v>275</v>
      </c>
      <c r="E76" s="2">
        <v>448</v>
      </c>
      <c r="F76" s="2">
        <v>448</v>
      </c>
      <c r="G76" s="2">
        <f t="shared" si="3"/>
        <v>896</v>
      </c>
    </row>
    <row r="77" spans="1:7" ht="15" customHeight="1">
      <c r="A77" s="37"/>
      <c r="B77" s="33" t="s">
        <v>66</v>
      </c>
      <c r="C77" s="34"/>
      <c r="D77" s="2">
        <v>664</v>
      </c>
      <c r="E77" s="2">
        <v>1002</v>
      </c>
      <c r="F77" s="2">
        <v>1049</v>
      </c>
      <c r="G77" s="2">
        <f t="shared" si="3"/>
        <v>2051</v>
      </c>
    </row>
    <row r="78" spans="1:7" ht="15" customHeight="1">
      <c r="A78" s="37"/>
      <c r="B78" s="33" t="s">
        <v>67</v>
      </c>
      <c r="C78" s="34"/>
      <c r="D78" s="2">
        <v>206</v>
      </c>
      <c r="E78" s="2">
        <v>352</v>
      </c>
      <c r="F78" s="2">
        <v>337</v>
      </c>
      <c r="G78" s="2">
        <f t="shared" si="3"/>
        <v>689</v>
      </c>
    </row>
    <row r="79" spans="1:7" ht="15" customHeight="1">
      <c r="A79" s="37"/>
      <c r="B79" s="33" t="s">
        <v>68</v>
      </c>
      <c r="C79" s="34"/>
      <c r="D79" s="2">
        <v>135</v>
      </c>
      <c r="E79" s="2">
        <v>210</v>
      </c>
      <c r="F79" s="2">
        <v>191</v>
      </c>
      <c r="G79" s="2">
        <f t="shared" si="3"/>
        <v>401</v>
      </c>
    </row>
    <row r="80" spans="1:7" ht="15" customHeight="1">
      <c r="A80" s="37"/>
      <c r="B80" s="33" t="s">
        <v>69</v>
      </c>
      <c r="C80" s="34"/>
      <c r="D80" s="2">
        <v>273</v>
      </c>
      <c r="E80" s="2">
        <v>459</v>
      </c>
      <c r="F80" s="2">
        <v>445</v>
      </c>
      <c r="G80" s="2">
        <f t="shared" si="3"/>
        <v>904</v>
      </c>
    </row>
    <row r="81" spans="1:7" ht="15" customHeight="1">
      <c r="A81" s="37"/>
      <c r="B81" s="33" t="s">
        <v>70</v>
      </c>
      <c r="C81" s="34"/>
      <c r="D81" s="2">
        <v>97</v>
      </c>
      <c r="E81" s="2">
        <v>168</v>
      </c>
      <c r="F81" s="2">
        <v>159</v>
      </c>
      <c r="G81" s="2">
        <f t="shared" si="3"/>
        <v>327</v>
      </c>
    </row>
    <row r="82" spans="1:7" ht="15" customHeight="1">
      <c r="A82" s="37"/>
      <c r="B82" s="33" t="s">
        <v>71</v>
      </c>
      <c r="C82" s="34"/>
      <c r="D82" s="2">
        <v>77</v>
      </c>
      <c r="E82" s="2">
        <v>124</v>
      </c>
      <c r="F82" s="2">
        <v>123</v>
      </c>
      <c r="G82" s="2">
        <f t="shared" si="3"/>
        <v>247</v>
      </c>
    </row>
    <row r="83" spans="1:7" ht="15" customHeight="1">
      <c r="A83" s="37"/>
      <c r="B83" s="33" t="s">
        <v>72</v>
      </c>
      <c r="C83" s="34"/>
      <c r="D83" s="2">
        <v>122</v>
      </c>
      <c r="E83" s="2">
        <v>215</v>
      </c>
      <c r="F83" s="2">
        <v>234</v>
      </c>
      <c r="G83" s="2">
        <f t="shared" si="3"/>
        <v>449</v>
      </c>
    </row>
    <row r="84" spans="1:7" ht="15" customHeight="1">
      <c r="A84" s="37"/>
      <c r="B84" s="33" t="s">
        <v>73</v>
      </c>
      <c r="C84" s="34"/>
      <c r="D84" s="2">
        <v>72</v>
      </c>
      <c r="E84" s="2">
        <v>125</v>
      </c>
      <c r="F84" s="2">
        <v>134</v>
      </c>
      <c r="G84" s="2">
        <f t="shared" si="3"/>
        <v>259</v>
      </c>
    </row>
    <row r="85" spans="1:7" ht="15" customHeight="1">
      <c r="A85" s="37"/>
      <c r="B85" s="33" t="s">
        <v>74</v>
      </c>
      <c r="C85" s="34"/>
      <c r="D85" s="2">
        <v>117</v>
      </c>
      <c r="E85" s="2">
        <v>210</v>
      </c>
      <c r="F85" s="2">
        <v>228</v>
      </c>
      <c r="G85" s="2">
        <f t="shared" si="3"/>
        <v>438</v>
      </c>
    </row>
    <row r="86" spans="1:7" ht="15" customHeight="1">
      <c r="A86" s="37"/>
      <c r="B86" s="33" t="s">
        <v>75</v>
      </c>
      <c r="C86" s="34"/>
      <c r="D86" s="2">
        <v>41</v>
      </c>
      <c r="E86" s="2">
        <v>72</v>
      </c>
      <c r="F86" s="2">
        <v>81</v>
      </c>
      <c r="G86" s="2">
        <f t="shared" si="3"/>
        <v>153</v>
      </c>
    </row>
    <row r="87" spans="1:7" ht="15" customHeight="1">
      <c r="A87" s="37"/>
      <c r="B87" s="33" t="s">
        <v>76</v>
      </c>
      <c r="C87" s="34"/>
      <c r="D87" s="2">
        <v>61</v>
      </c>
      <c r="E87" s="2">
        <v>26</v>
      </c>
      <c r="F87" s="2">
        <v>35</v>
      </c>
      <c r="G87" s="2">
        <f t="shared" si="3"/>
        <v>61</v>
      </c>
    </row>
    <row r="88" spans="1:7" ht="15" customHeight="1">
      <c r="A88" s="37"/>
      <c r="B88" s="33" t="s">
        <v>77</v>
      </c>
      <c r="C88" s="34"/>
      <c r="D88" s="2">
        <v>104</v>
      </c>
      <c r="E88" s="2">
        <v>33</v>
      </c>
      <c r="F88" s="2">
        <v>71</v>
      </c>
      <c r="G88" s="2">
        <f t="shared" si="3"/>
        <v>104</v>
      </c>
    </row>
    <row r="89" spans="1:7" ht="15" customHeight="1">
      <c r="A89" s="37"/>
      <c r="B89" s="33" t="s">
        <v>78</v>
      </c>
      <c r="C89" s="34"/>
      <c r="D89" s="2">
        <v>54</v>
      </c>
      <c r="E89" s="2">
        <v>33</v>
      </c>
      <c r="F89" s="2">
        <v>21</v>
      </c>
      <c r="G89" s="2">
        <f t="shared" si="3"/>
        <v>54</v>
      </c>
    </row>
    <row r="90" spans="1:7" ht="15" customHeight="1" thickBot="1">
      <c r="A90" s="39"/>
      <c r="B90" s="45" t="s">
        <v>91</v>
      </c>
      <c r="C90" s="45"/>
      <c r="D90" s="6">
        <f>SUM(D63:D89)</f>
        <v>3984</v>
      </c>
      <c r="E90" s="6">
        <f>SUM(E63:E89)</f>
        <v>6160</v>
      </c>
      <c r="F90" s="6">
        <f>SUM(F63:F89)</f>
        <v>6121</v>
      </c>
      <c r="G90" s="6">
        <f>SUM(G63:G89)</f>
        <v>12281</v>
      </c>
    </row>
    <row r="91" spans="1:11" ht="15" customHeight="1" thickBot="1" thickTop="1">
      <c r="A91" s="10"/>
      <c r="B91" s="51" t="s">
        <v>97</v>
      </c>
      <c r="C91" s="52"/>
      <c r="D91" s="8">
        <f>SUM(D6:D25,D27:D43,D45:D61,D63:D89)</f>
        <v>13747</v>
      </c>
      <c r="E91" s="8">
        <f>SUM(E6:E25,E27:E43,E45:E61,E63:E89)</f>
        <v>20382</v>
      </c>
      <c r="F91" s="8">
        <f>SUM(F6:F25,F27:F43,F45:F61,F63:F89)</f>
        <v>20174</v>
      </c>
      <c r="G91" s="8">
        <f>SUM(G6:G25,G27:G43,G45:G61,G63:G89)</f>
        <v>40556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3" t="s">
        <v>85</v>
      </c>
      <c r="C95" s="54"/>
      <c r="D95" s="54"/>
      <c r="E95" s="54"/>
      <c r="F95" s="46"/>
      <c r="G95" s="47"/>
    </row>
    <row r="96" spans="2:7" ht="15" customHeight="1">
      <c r="B96" s="55"/>
      <c r="C96" s="55"/>
      <c r="D96" s="55"/>
      <c r="E96" s="55"/>
      <c r="F96" s="48"/>
      <c r="G96" s="48"/>
    </row>
    <row r="97" spans="1:7" ht="15" customHeight="1">
      <c r="A97" s="26"/>
      <c r="B97" s="58" t="s">
        <v>109</v>
      </c>
      <c r="C97" s="59"/>
      <c r="D97" s="60"/>
      <c r="E97" s="25" t="s">
        <v>81</v>
      </c>
      <c r="F97" s="25" t="s">
        <v>82</v>
      </c>
      <c r="G97" s="25" t="s">
        <v>83</v>
      </c>
    </row>
    <row r="98" spans="1:7" ht="15" customHeight="1">
      <c r="A98" s="27"/>
      <c r="B98" s="61" t="s">
        <v>110</v>
      </c>
      <c r="C98" s="61"/>
      <c r="D98" s="24">
        <v>19</v>
      </c>
      <c r="E98" s="62"/>
      <c r="F98" s="62"/>
      <c r="G98" s="62"/>
    </row>
    <row r="99" spans="1:7" ht="15" customHeight="1" thickBot="1">
      <c r="A99" s="27"/>
      <c r="B99" s="57" t="s">
        <v>111</v>
      </c>
      <c r="C99" s="57"/>
      <c r="D99" s="13">
        <v>54</v>
      </c>
      <c r="E99" s="63"/>
      <c r="F99" s="63"/>
      <c r="G99" s="63"/>
    </row>
    <row r="100" spans="1:7" ht="15" customHeight="1" thickBot="1" thickTop="1">
      <c r="A100" s="14"/>
      <c r="B100" s="56" t="s">
        <v>84</v>
      </c>
      <c r="C100" s="56"/>
      <c r="D100" s="28">
        <f>SUM(D98:D99)</f>
        <v>73</v>
      </c>
      <c r="E100" s="28">
        <v>31</v>
      </c>
      <c r="F100" s="28">
        <v>57</v>
      </c>
      <c r="G100" s="28">
        <f>SUM(E100:F100)</f>
        <v>88</v>
      </c>
    </row>
    <row r="101" ht="14.25" thickTop="1"/>
  </sheetData>
  <sheetProtection sheet="1"/>
  <mergeCells count="104">
    <mergeCell ref="F98:F99"/>
    <mergeCell ref="G98:G99"/>
    <mergeCell ref="F95:G96"/>
    <mergeCell ref="E98:E99"/>
    <mergeCell ref="B87:C87"/>
    <mergeCell ref="B88:C88"/>
    <mergeCell ref="B100:C100"/>
    <mergeCell ref="B99:C99"/>
    <mergeCell ref="B97:D97"/>
    <mergeCell ref="B98:C98"/>
    <mergeCell ref="B91:C91"/>
    <mergeCell ref="B95:E96"/>
    <mergeCell ref="B89:C89"/>
    <mergeCell ref="B90:C90"/>
    <mergeCell ref="B79:C79"/>
    <mergeCell ref="B80:C80"/>
    <mergeCell ref="B81:C81"/>
    <mergeCell ref="B82:C82"/>
    <mergeCell ref="B83:C83"/>
    <mergeCell ref="B84:C84"/>
    <mergeCell ref="B85:C85"/>
    <mergeCell ref="B86:C86"/>
    <mergeCell ref="B71:C71"/>
    <mergeCell ref="B72:C72"/>
    <mergeCell ref="B73:C73"/>
    <mergeCell ref="B74:C74"/>
    <mergeCell ref="B75:C75"/>
    <mergeCell ref="B76:C76"/>
    <mergeCell ref="B58:C58"/>
    <mergeCell ref="B59:C59"/>
    <mergeCell ref="B60:C60"/>
    <mergeCell ref="B61:C61"/>
    <mergeCell ref="B77:C77"/>
    <mergeCell ref="B78:C78"/>
    <mergeCell ref="B67:C67"/>
    <mergeCell ref="B68:C68"/>
    <mergeCell ref="B69:C69"/>
    <mergeCell ref="B70:C70"/>
    <mergeCell ref="B54:C54"/>
    <mergeCell ref="B55:C55"/>
    <mergeCell ref="B62:C62"/>
    <mergeCell ref="A63:A90"/>
    <mergeCell ref="B63:C63"/>
    <mergeCell ref="B64:C64"/>
    <mergeCell ref="B65:C65"/>
    <mergeCell ref="B66:C66"/>
    <mergeCell ref="A45:A62"/>
    <mergeCell ref="B51:C51"/>
    <mergeCell ref="B47:C47"/>
    <mergeCell ref="B48:C48"/>
    <mergeCell ref="B49:C49"/>
    <mergeCell ref="B50:C50"/>
    <mergeCell ref="B52:C52"/>
    <mergeCell ref="B53:C53"/>
    <mergeCell ref="B37:C37"/>
    <mergeCell ref="B38:C38"/>
    <mergeCell ref="B39:C39"/>
    <mergeCell ref="B40:C40"/>
    <mergeCell ref="B56:C56"/>
    <mergeCell ref="B57:C57"/>
    <mergeCell ref="B43:C43"/>
    <mergeCell ref="B44:C44"/>
    <mergeCell ref="B45:C45"/>
    <mergeCell ref="B46:C46"/>
    <mergeCell ref="B24:C24"/>
    <mergeCell ref="B25:C25"/>
    <mergeCell ref="B41:C41"/>
    <mergeCell ref="B42:C42"/>
    <mergeCell ref="B31:C31"/>
    <mergeCell ref="B32:C32"/>
    <mergeCell ref="B33:C33"/>
    <mergeCell ref="B34:C34"/>
    <mergeCell ref="B35:C35"/>
    <mergeCell ref="B36:C36"/>
    <mergeCell ref="B18:C18"/>
    <mergeCell ref="B19:C19"/>
    <mergeCell ref="B26:C26"/>
    <mergeCell ref="A27:A44"/>
    <mergeCell ref="B27:C27"/>
    <mergeCell ref="B28:C28"/>
    <mergeCell ref="B29:C29"/>
    <mergeCell ref="B30:C30"/>
    <mergeCell ref="B22:C22"/>
    <mergeCell ref="B23:C23"/>
    <mergeCell ref="F1:G1"/>
    <mergeCell ref="A2:G3"/>
    <mergeCell ref="B4:C4"/>
    <mergeCell ref="E4:G4"/>
    <mergeCell ref="B20:C20"/>
    <mergeCell ref="B21:C21"/>
    <mergeCell ref="B10:C10"/>
    <mergeCell ref="B11:C11"/>
    <mergeCell ref="B12:C12"/>
    <mergeCell ref="B13:C13"/>
    <mergeCell ref="B5:C5"/>
    <mergeCell ref="A6:A26"/>
    <mergeCell ref="B6:C6"/>
    <mergeCell ref="B7:C7"/>
    <mergeCell ref="B8:C8"/>
    <mergeCell ref="B9:C9"/>
    <mergeCell ref="B14:C14"/>
    <mergeCell ref="B15:C15"/>
    <mergeCell ref="B16:C16"/>
    <mergeCell ref="B17:C17"/>
  </mergeCells>
  <printOptions/>
  <pageMargins left="0.787" right="0.787" top="0.984" bottom="0.984" header="0.512" footer="0.512"/>
  <pageSetup horizontalDpi="300" verticalDpi="300" orientation="portrait" paperSize="9" scale="94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78">
      <selection activeCell="D83" sqref="D83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29" t="s">
        <v>112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445</v>
      </c>
      <c r="E6" s="2">
        <v>682</v>
      </c>
      <c r="F6" s="2">
        <v>692</v>
      </c>
      <c r="G6" s="2">
        <f aca="true" t="shared" si="0" ref="G6:G25">SUM(E6:F6)</f>
        <v>1374</v>
      </c>
      <c r="H6" s="9"/>
    </row>
    <row r="7" spans="1:7" ht="15" customHeight="1">
      <c r="A7" s="37"/>
      <c r="B7" s="33" t="s">
        <v>1</v>
      </c>
      <c r="C7" s="34"/>
      <c r="D7" s="2">
        <f>171-D24</f>
        <v>142</v>
      </c>
      <c r="E7" s="2">
        <f>236-E24</f>
        <v>197</v>
      </c>
      <c r="F7" s="2">
        <f>237-F24</f>
        <v>201</v>
      </c>
      <c r="G7" s="2">
        <f t="shared" si="0"/>
        <v>398</v>
      </c>
    </row>
    <row r="8" spans="1:11" ht="15" customHeight="1">
      <c r="A8" s="37"/>
      <c r="B8" s="33" t="s">
        <v>2</v>
      </c>
      <c r="C8" s="34"/>
      <c r="D8" s="2">
        <v>87</v>
      </c>
      <c r="E8" s="2">
        <v>117</v>
      </c>
      <c r="F8" s="2">
        <v>124</v>
      </c>
      <c r="G8" s="2">
        <f t="shared" si="0"/>
        <v>241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303</v>
      </c>
      <c r="E9" s="2">
        <v>425</v>
      </c>
      <c r="F9" s="2">
        <v>460</v>
      </c>
      <c r="G9" s="2">
        <f t="shared" si="0"/>
        <v>885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79</v>
      </c>
      <c r="E10" s="2">
        <v>99</v>
      </c>
      <c r="F10" s="2">
        <v>105</v>
      </c>
      <c r="G10" s="2">
        <f t="shared" si="0"/>
        <v>204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73</v>
      </c>
      <c r="E11" s="2">
        <v>103</v>
      </c>
      <c r="F11" s="2">
        <v>102</v>
      </c>
      <c r="G11" s="2">
        <f t="shared" si="0"/>
        <v>205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80</v>
      </c>
      <c r="E12" s="2">
        <v>127</v>
      </c>
      <c r="F12" s="2">
        <v>130</v>
      </c>
      <c r="G12" s="2">
        <f t="shared" si="0"/>
        <v>257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332</v>
      </c>
      <c r="E13" s="2">
        <v>500</v>
      </c>
      <c r="F13" s="2">
        <v>485</v>
      </c>
      <c r="G13" s="2">
        <f t="shared" si="0"/>
        <v>985</v>
      </c>
    </row>
    <row r="14" spans="1:7" ht="15" customHeight="1">
      <c r="A14" s="37"/>
      <c r="B14" s="33" t="s">
        <v>8</v>
      </c>
      <c r="C14" s="34"/>
      <c r="D14" s="2">
        <v>135</v>
      </c>
      <c r="E14" s="2">
        <v>237</v>
      </c>
      <c r="F14" s="2">
        <v>215</v>
      </c>
      <c r="G14" s="2">
        <f t="shared" si="0"/>
        <v>452</v>
      </c>
    </row>
    <row r="15" spans="1:7" ht="15" customHeight="1">
      <c r="A15" s="37"/>
      <c r="B15" s="33" t="s">
        <v>9</v>
      </c>
      <c r="C15" s="34"/>
      <c r="D15" s="2">
        <v>210</v>
      </c>
      <c r="E15" s="2">
        <v>302</v>
      </c>
      <c r="F15" s="2">
        <v>304</v>
      </c>
      <c r="G15" s="2">
        <f t="shared" si="0"/>
        <v>606</v>
      </c>
    </row>
    <row r="16" spans="1:7" ht="15" customHeight="1">
      <c r="A16" s="37"/>
      <c r="B16" s="33" t="s">
        <v>10</v>
      </c>
      <c r="C16" s="34"/>
      <c r="D16" s="2">
        <v>131</v>
      </c>
      <c r="E16" s="2">
        <v>208</v>
      </c>
      <c r="F16" s="2">
        <v>200</v>
      </c>
      <c r="G16" s="2">
        <f t="shared" si="0"/>
        <v>408</v>
      </c>
    </row>
    <row r="17" spans="1:7" ht="15" customHeight="1">
      <c r="A17" s="37"/>
      <c r="B17" s="33" t="s">
        <v>11</v>
      </c>
      <c r="C17" s="34"/>
      <c r="D17" s="2">
        <v>146</v>
      </c>
      <c r="E17" s="2">
        <v>212</v>
      </c>
      <c r="F17" s="2">
        <v>247</v>
      </c>
      <c r="G17" s="2">
        <f t="shared" si="0"/>
        <v>459</v>
      </c>
    </row>
    <row r="18" spans="1:7" ht="15" customHeight="1">
      <c r="A18" s="37"/>
      <c r="B18" s="33" t="s">
        <v>12</v>
      </c>
      <c r="C18" s="34"/>
      <c r="D18" s="2">
        <v>207</v>
      </c>
      <c r="E18" s="2">
        <v>234</v>
      </c>
      <c r="F18" s="2">
        <v>234</v>
      </c>
      <c r="G18" s="2">
        <f t="shared" si="0"/>
        <v>468</v>
      </c>
    </row>
    <row r="19" spans="1:7" ht="15" customHeight="1">
      <c r="A19" s="37"/>
      <c r="B19" s="33" t="s">
        <v>13</v>
      </c>
      <c r="C19" s="34"/>
      <c r="D19" s="2">
        <v>169</v>
      </c>
      <c r="E19" s="2">
        <v>271</v>
      </c>
      <c r="F19" s="2">
        <v>269</v>
      </c>
      <c r="G19" s="2">
        <f t="shared" si="0"/>
        <v>540</v>
      </c>
    </row>
    <row r="20" spans="1:7" ht="15" customHeight="1">
      <c r="A20" s="37"/>
      <c r="B20" s="33" t="s">
        <v>14</v>
      </c>
      <c r="C20" s="34"/>
      <c r="D20" s="2">
        <f>194-D25</f>
        <v>90</v>
      </c>
      <c r="E20" s="2">
        <f>154-E25</f>
        <v>128</v>
      </c>
      <c r="F20" s="2">
        <f>206-F25</f>
        <v>128</v>
      </c>
      <c r="G20" s="2">
        <f t="shared" si="0"/>
        <v>256</v>
      </c>
    </row>
    <row r="21" spans="1:7" ht="15" customHeight="1">
      <c r="A21" s="37"/>
      <c r="B21" s="33" t="s">
        <v>15</v>
      </c>
      <c r="C21" s="34"/>
      <c r="D21" s="2">
        <v>408</v>
      </c>
      <c r="E21" s="2">
        <v>690</v>
      </c>
      <c r="F21" s="2">
        <v>666</v>
      </c>
      <c r="G21" s="2">
        <f t="shared" si="0"/>
        <v>1356</v>
      </c>
    </row>
    <row r="22" spans="1:7" ht="15" customHeight="1">
      <c r="A22" s="37"/>
      <c r="B22" s="33" t="s">
        <v>16</v>
      </c>
      <c r="C22" s="34"/>
      <c r="D22" s="2">
        <v>283</v>
      </c>
      <c r="E22" s="2">
        <v>431</v>
      </c>
      <c r="F22" s="2">
        <v>482</v>
      </c>
      <c r="G22" s="2">
        <f t="shared" si="0"/>
        <v>913</v>
      </c>
    </row>
    <row r="23" spans="1:7" ht="15" customHeight="1">
      <c r="A23" s="37"/>
      <c r="B23" s="33" t="s">
        <v>17</v>
      </c>
      <c r="C23" s="34"/>
      <c r="D23" s="2">
        <v>376</v>
      </c>
      <c r="E23" s="2">
        <v>590</v>
      </c>
      <c r="F23" s="2">
        <v>520</v>
      </c>
      <c r="G23" s="2">
        <f t="shared" si="0"/>
        <v>1110</v>
      </c>
    </row>
    <row r="24" spans="1:12" ht="15" customHeight="1">
      <c r="A24" s="37"/>
      <c r="B24" s="33" t="s">
        <v>92</v>
      </c>
      <c r="C24" s="34"/>
      <c r="D24" s="2">
        <v>29</v>
      </c>
      <c r="E24" s="2">
        <v>39</v>
      </c>
      <c r="F24" s="2">
        <v>36</v>
      </c>
      <c r="G24" s="2">
        <f t="shared" si="0"/>
        <v>75</v>
      </c>
      <c r="I24" s="9"/>
      <c r="J24" s="9"/>
      <c r="K24" s="9"/>
      <c r="L24" s="9"/>
    </row>
    <row r="25" spans="1:12" ht="15" customHeight="1">
      <c r="A25" s="37"/>
      <c r="B25" s="33" t="s">
        <v>106</v>
      </c>
      <c r="C25" s="34"/>
      <c r="D25" s="23">
        <v>104</v>
      </c>
      <c r="E25" s="23">
        <v>26</v>
      </c>
      <c r="F25" s="23">
        <v>78</v>
      </c>
      <c r="G25" s="23">
        <f t="shared" si="0"/>
        <v>104</v>
      </c>
      <c r="I25" s="9"/>
      <c r="J25" s="9"/>
      <c r="K25" s="9"/>
      <c r="L25" s="9"/>
    </row>
    <row r="26" spans="1:11" ht="15" customHeight="1" thickBot="1">
      <c r="A26" s="37"/>
      <c r="B26" s="42" t="s">
        <v>88</v>
      </c>
      <c r="C26" s="42"/>
      <c r="D26" s="7">
        <f>SUM(D6:D25)</f>
        <v>3829</v>
      </c>
      <c r="E26" s="7">
        <f>SUM(E6:E25)</f>
        <v>5618</v>
      </c>
      <c r="F26" s="7">
        <f>SUM(F6:F25)</f>
        <v>5678</v>
      </c>
      <c r="G26" s="7">
        <f>SUM(G6:G25)</f>
        <v>11296</v>
      </c>
      <c r="H26" s="9"/>
      <c r="I26" s="9"/>
      <c r="J26" s="9"/>
      <c r="K26" s="9"/>
    </row>
    <row r="27" spans="1:7" ht="15" customHeight="1" thickTop="1">
      <c r="A27" s="38" t="s">
        <v>94</v>
      </c>
      <c r="B27" s="40" t="s">
        <v>18</v>
      </c>
      <c r="C27" s="41"/>
      <c r="D27" s="15">
        <v>250</v>
      </c>
      <c r="E27" s="15">
        <v>416</v>
      </c>
      <c r="F27" s="15">
        <v>367</v>
      </c>
      <c r="G27" s="15">
        <v>783</v>
      </c>
    </row>
    <row r="28" spans="1:7" ht="15" customHeight="1">
      <c r="A28" s="37"/>
      <c r="B28" s="33" t="s">
        <v>19</v>
      </c>
      <c r="C28" s="34"/>
      <c r="D28" s="2">
        <v>107</v>
      </c>
      <c r="E28" s="2">
        <v>143</v>
      </c>
      <c r="F28" s="2">
        <v>132</v>
      </c>
      <c r="G28" s="2">
        <v>275</v>
      </c>
    </row>
    <row r="29" spans="1:7" ht="15" customHeight="1">
      <c r="A29" s="37"/>
      <c r="B29" s="33" t="s">
        <v>20</v>
      </c>
      <c r="C29" s="34"/>
      <c r="D29" s="2">
        <v>59</v>
      </c>
      <c r="E29" s="2">
        <v>86</v>
      </c>
      <c r="F29" s="2">
        <v>88</v>
      </c>
      <c r="G29" s="2">
        <v>174</v>
      </c>
    </row>
    <row r="30" spans="1:7" ht="15" customHeight="1">
      <c r="A30" s="37"/>
      <c r="B30" s="33" t="s">
        <v>21</v>
      </c>
      <c r="C30" s="34"/>
      <c r="D30" s="2">
        <v>211</v>
      </c>
      <c r="E30" s="2">
        <v>327</v>
      </c>
      <c r="F30" s="2">
        <v>285</v>
      </c>
      <c r="G30" s="2">
        <v>612</v>
      </c>
    </row>
    <row r="31" spans="1:7" ht="15" customHeight="1">
      <c r="A31" s="37"/>
      <c r="B31" s="33" t="s">
        <v>22</v>
      </c>
      <c r="C31" s="34"/>
      <c r="D31" s="2">
        <v>50</v>
      </c>
      <c r="E31" s="2">
        <v>63</v>
      </c>
      <c r="F31" s="2">
        <v>60</v>
      </c>
      <c r="G31" s="2">
        <v>123</v>
      </c>
    </row>
    <row r="32" spans="1:7" ht="15" customHeight="1">
      <c r="A32" s="37"/>
      <c r="B32" s="33" t="s">
        <v>23</v>
      </c>
      <c r="C32" s="34"/>
      <c r="D32" s="2">
        <v>125</v>
      </c>
      <c r="E32" s="2">
        <v>190</v>
      </c>
      <c r="F32" s="2">
        <v>187</v>
      </c>
      <c r="G32" s="2">
        <v>377</v>
      </c>
    </row>
    <row r="33" spans="1:7" ht="15" customHeight="1">
      <c r="A33" s="37"/>
      <c r="B33" s="33" t="s">
        <v>24</v>
      </c>
      <c r="C33" s="34"/>
      <c r="D33" s="2">
        <v>212</v>
      </c>
      <c r="E33" s="2">
        <v>326</v>
      </c>
      <c r="F33" s="2">
        <v>307</v>
      </c>
      <c r="G33" s="2">
        <v>633</v>
      </c>
    </row>
    <row r="34" spans="1:7" ht="15" customHeight="1">
      <c r="A34" s="37"/>
      <c r="B34" s="33" t="s">
        <v>25</v>
      </c>
      <c r="C34" s="34"/>
      <c r="D34" s="2">
        <v>250</v>
      </c>
      <c r="E34" s="2">
        <v>378</v>
      </c>
      <c r="F34" s="2">
        <v>366</v>
      </c>
      <c r="G34" s="2">
        <v>744</v>
      </c>
    </row>
    <row r="35" spans="1:7" ht="15" customHeight="1">
      <c r="A35" s="37"/>
      <c r="B35" s="33" t="s">
        <v>26</v>
      </c>
      <c r="C35" s="34"/>
      <c r="D35" s="2">
        <v>177</v>
      </c>
      <c r="E35" s="2">
        <v>241</v>
      </c>
      <c r="F35" s="2">
        <v>256</v>
      </c>
      <c r="G35" s="2">
        <v>497</v>
      </c>
    </row>
    <row r="36" spans="1:7" ht="15" customHeight="1">
      <c r="A36" s="37"/>
      <c r="B36" s="33" t="s">
        <v>27</v>
      </c>
      <c r="C36" s="34"/>
      <c r="D36" s="2">
        <v>146</v>
      </c>
      <c r="E36" s="2">
        <v>257</v>
      </c>
      <c r="F36" s="2">
        <v>243</v>
      </c>
      <c r="G36" s="2">
        <v>500</v>
      </c>
    </row>
    <row r="37" spans="1:7" ht="15" customHeight="1">
      <c r="A37" s="37"/>
      <c r="B37" s="33" t="s">
        <v>28</v>
      </c>
      <c r="C37" s="34"/>
      <c r="D37" s="2">
        <v>143</v>
      </c>
      <c r="E37" s="2">
        <v>143</v>
      </c>
      <c r="F37" s="2">
        <v>131</v>
      </c>
      <c r="G37" s="2">
        <v>274</v>
      </c>
    </row>
    <row r="38" spans="1:7" ht="15" customHeight="1">
      <c r="A38" s="37"/>
      <c r="B38" s="33" t="s">
        <v>29</v>
      </c>
      <c r="C38" s="34"/>
      <c r="D38" s="2">
        <v>35</v>
      </c>
      <c r="E38" s="2">
        <v>41</v>
      </c>
      <c r="F38" s="2">
        <v>11</v>
      </c>
      <c r="G38" s="2">
        <v>52</v>
      </c>
    </row>
    <row r="39" spans="1:7" ht="15" customHeight="1">
      <c r="A39" s="37"/>
      <c r="B39" s="33" t="s">
        <v>30</v>
      </c>
      <c r="C39" s="34"/>
      <c r="D39" s="2">
        <v>40</v>
      </c>
      <c r="E39" s="2">
        <v>35</v>
      </c>
      <c r="F39" s="2">
        <v>5</v>
      </c>
      <c r="G39" s="2">
        <v>40</v>
      </c>
    </row>
    <row r="40" spans="1:7" ht="15" customHeight="1">
      <c r="A40" s="37"/>
      <c r="B40" s="33" t="s">
        <v>31</v>
      </c>
      <c r="C40" s="34"/>
      <c r="D40" s="2">
        <v>0</v>
      </c>
      <c r="E40" s="2">
        <v>0</v>
      </c>
      <c r="F40" s="2">
        <v>0</v>
      </c>
      <c r="G40" s="2">
        <v>0</v>
      </c>
    </row>
    <row r="41" spans="1:7" ht="15" customHeight="1">
      <c r="A41" s="37"/>
      <c r="B41" s="33" t="s">
        <v>32</v>
      </c>
      <c r="C41" s="34"/>
      <c r="D41" s="2">
        <v>71</v>
      </c>
      <c r="E41" s="2">
        <v>20</v>
      </c>
      <c r="F41" s="2">
        <v>51</v>
      </c>
      <c r="G41" s="2">
        <v>71</v>
      </c>
    </row>
    <row r="42" spans="1:7" ht="15" customHeight="1">
      <c r="A42" s="37"/>
      <c r="B42" s="33" t="s">
        <v>33</v>
      </c>
      <c r="C42" s="34"/>
      <c r="D42" s="2">
        <v>56</v>
      </c>
      <c r="E42" s="2">
        <v>103</v>
      </c>
      <c r="F42" s="2">
        <v>108</v>
      </c>
      <c r="G42" s="2">
        <v>211</v>
      </c>
    </row>
    <row r="43" spans="1:7" ht="15" customHeight="1">
      <c r="A43" s="37"/>
      <c r="B43" s="33" t="s">
        <v>34</v>
      </c>
      <c r="C43" s="34"/>
      <c r="D43" s="2">
        <v>41</v>
      </c>
      <c r="E43" s="2">
        <v>58</v>
      </c>
      <c r="F43" s="2">
        <v>58</v>
      </c>
      <c r="G43" s="2">
        <v>116</v>
      </c>
    </row>
    <row r="44" spans="1:7" ht="15" customHeight="1" thickBot="1">
      <c r="A44" s="39"/>
      <c r="B44" s="42" t="s">
        <v>89</v>
      </c>
      <c r="C44" s="42"/>
      <c r="D44" s="6">
        <f>SUM(D27:D43)</f>
        <v>1973</v>
      </c>
      <c r="E44" s="6">
        <f>SUM(E27:E43)</f>
        <v>2827</v>
      </c>
      <c r="F44" s="6">
        <f>SUM(F27:F43)</f>
        <v>2655</v>
      </c>
      <c r="G44" s="6">
        <f>SUM(G27:G43)</f>
        <v>5482</v>
      </c>
    </row>
    <row r="45" spans="1:8" ht="15" customHeight="1" thickTop="1">
      <c r="A45" s="38" t="s">
        <v>95</v>
      </c>
      <c r="B45" s="44" t="s">
        <v>35</v>
      </c>
      <c r="C45" s="44"/>
      <c r="D45" s="15">
        <v>1009</v>
      </c>
      <c r="E45" s="15">
        <v>1535</v>
      </c>
      <c r="F45" s="15">
        <v>1532</v>
      </c>
      <c r="G45" s="15">
        <v>3067</v>
      </c>
      <c r="H45" s="9"/>
    </row>
    <row r="46" spans="1:8" ht="15" customHeight="1">
      <c r="A46" s="37"/>
      <c r="B46" s="43" t="s">
        <v>36</v>
      </c>
      <c r="C46" s="43"/>
      <c r="D46" s="2">
        <v>184</v>
      </c>
      <c r="E46" s="2">
        <v>177</v>
      </c>
      <c r="F46" s="2">
        <v>205</v>
      </c>
      <c r="G46" s="2">
        <v>382</v>
      </c>
      <c r="H46" s="9"/>
    </row>
    <row r="47" spans="1:8" ht="15" customHeight="1">
      <c r="A47" s="37"/>
      <c r="B47" s="43" t="s">
        <v>37</v>
      </c>
      <c r="C47" s="43"/>
      <c r="D47" s="2">
        <v>327</v>
      </c>
      <c r="E47" s="2">
        <v>465</v>
      </c>
      <c r="F47" s="2">
        <v>441</v>
      </c>
      <c r="G47" s="2">
        <v>906</v>
      </c>
      <c r="H47" s="9"/>
    </row>
    <row r="48" spans="1:8" ht="15" customHeight="1">
      <c r="A48" s="37"/>
      <c r="B48" s="43" t="s">
        <v>38</v>
      </c>
      <c r="C48" s="43"/>
      <c r="D48" s="2">
        <v>142</v>
      </c>
      <c r="E48" s="2">
        <v>220</v>
      </c>
      <c r="F48" s="2">
        <v>213</v>
      </c>
      <c r="G48" s="2">
        <v>433</v>
      </c>
      <c r="H48" s="9"/>
    </row>
    <row r="49" spans="1:8" ht="15" customHeight="1">
      <c r="A49" s="37"/>
      <c r="B49" s="43" t="s">
        <v>39</v>
      </c>
      <c r="C49" s="43"/>
      <c r="D49" s="2">
        <v>219</v>
      </c>
      <c r="E49" s="2">
        <v>324</v>
      </c>
      <c r="F49" s="2">
        <v>323</v>
      </c>
      <c r="G49" s="2">
        <v>647</v>
      </c>
      <c r="H49" s="9"/>
    </row>
    <row r="50" spans="1:8" ht="15" customHeight="1">
      <c r="A50" s="37"/>
      <c r="B50" s="43" t="s">
        <v>40</v>
      </c>
      <c r="C50" s="43"/>
      <c r="D50" s="2">
        <v>308</v>
      </c>
      <c r="E50" s="2">
        <v>460</v>
      </c>
      <c r="F50" s="2">
        <v>443</v>
      </c>
      <c r="G50" s="2">
        <v>903</v>
      </c>
      <c r="H50" s="9"/>
    </row>
    <row r="51" spans="1:8" ht="15" customHeight="1">
      <c r="A51" s="37"/>
      <c r="B51" s="43" t="s">
        <v>41</v>
      </c>
      <c r="C51" s="43"/>
      <c r="D51" s="2">
        <v>87</v>
      </c>
      <c r="E51" s="2">
        <v>131</v>
      </c>
      <c r="F51" s="2">
        <v>123</v>
      </c>
      <c r="G51" s="2">
        <v>254</v>
      </c>
      <c r="H51" s="9"/>
    </row>
    <row r="52" spans="1:8" ht="15" customHeight="1">
      <c r="A52" s="37"/>
      <c r="B52" s="43" t="s">
        <v>42</v>
      </c>
      <c r="C52" s="43"/>
      <c r="D52" s="2">
        <v>123</v>
      </c>
      <c r="E52" s="2">
        <v>178</v>
      </c>
      <c r="F52" s="2">
        <v>201</v>
      </c>
      <c r="G52" s="2">
        <v>379</v>
      </c>
      <c r="H52" s="9"/>
    </row>
    <row r="53" spans="1:8" ht="15" customHeight="1">
      <c r="A53" s="37"/>
      <c r="B53" s="43" t="s">
        <v>43</v>
      </c>
      <c r="C53" s="43"/>
      <c r="D53" s="2">
        <v>62</v>
      </c>
      <c r="E53" s="2">
        <v>95</v>
      </c>
      <c r="F53" s="2">
        <v>86</v>
      </c>
      <c r="G53" s="2">
        <v>181</v>
      </c>
      <c r="H53" s="9"/>
    </row>
    <row r="54" spans="1:8" ht="15" customHeight="1">
      <c r="A54" s="37"/>
      <c r="B54" s="43" t="s">
        <v>44</v>
      </c>
      <c r="C54" s="43"/>
      <c r="D54" s="2">
        <v>140</v>
      </c>
      <c r="E54" s="2">
        <v>208</v>
      </c>
      <c r="F54" s="2">
        <v>208</v>
      </c>
      <c r="G54" s="2">
        <v>416</v>
      </c>
      <c r="H54" s="9"/>
    </row>
    <row r="55" spans="1:8" ht="15" customHeight="1">
      <c r="A55" s="37"/>
      <c r="B55" s="43" t="s">
        <v>45</v>
      </c>
      <c r="C55" s="43"/>
      <c r="D55" s="2">
        <v>190</v>
      </c>
      <c r="E55" s="2">
        <v>272</v>
      </c>
      <c r="F55" s="2">
        <v>269</v>
      </c>
      <c r="G55" s="2">
        <v>541</v>
      </c>
      <c r="H55" s="9"/>
    </row>
    <row r="56" spans="1:8" ht="15" customHeight="1">
      <c r="A56" s="37"/>
      <c r="B56" s="43" t="s">
        <v>46</v>
      </c>
      <c r="C56" s="43"/>
      <c r="D56" s="2">
        <v>479</v>
      </c>
      <c r="E56" s="2">
        <v>685</v>
      </c>
      <c r="F56" s="2">
        <v>695</v>
      </c>
      <c r="G56" s="2">
        <v>1380</v>
      </c>
      <c r="H56" s="9"/>
    </row>
    <row r="57" spans="1:8" ht="15" customHeight="1">
      <c r="A57" s="37"/>
      <c r="B57" s="43" t="s">
        <v>47</v>
      </c>
      <c r="C57" s="43"/>
      <c r="D57" s="2">
        <v>297</v>
      </c>
      <c r="E57" s="2">
        <v>400</v>
      </c>
      <c r="F57" s="2">
        <v>399</v>
      </c>
      <c r="G57" s="2">
        <v>799</v>
      </c>
      <c r="H57" s="9"/>
    </row>
    <row r="58" spans="1:8" ht="15" customHeight="1">
      <c r="A58" s="37"/>
      <c r="B58" s="43" t="s">
        <v>48</v>
      </c>
      <c r="C58" s="43"/>
      <c r="D58" s="2">
        <v>167</v>
      </c>
      <c r="E58" s="2">
        <v>267</v>
      </c>
      <c r="F58" s="2">
        <v>292</v>
      </c>
      <c r="G58" s="2">
        <v>559</v>
      </c>
      <c r="H58" s="9"/>
    </row>
    <row r="59" spans="1:8" ht="15" customHeight="1">
      <c r="A59" s="37"/>
      <c r="B59" s="43" t="s">
        <v>49</v>
      </c>
      <c r="C59" s="43"/>
      <c r="D59" s="2">
        <v>98</v>
      </c>
      <c r="E59" s="2">
        <v>173</v>
      </c>
      <c r="F59" s="2">
        <v>175</v>
      </c>
      <c r="G59" s="2">
        <v>348</v>
      </c>
      <c r="H59" s="9"/>
    </row>
    <row r="60" spans="1:8" ht="15" customHeight="1">
      <c r="A60" s="37"/>
      <c r="B60" s="43" t="s">
        <v>50</v>
      </c>
      <c r="C60" s="43"/>
      <c r="D60" s="2">
        <v>56</v>
      </c>
      <c r="E60" s="2">
        <v>110</v>
      </c>
      <c r="F60" s="2">
        <v>114</v>
      </c>
      <c r="G60" s="2">
        <v>224</v>
      </c>
      <c r="H60" s="9"/>
    </row>
    <row r="61" spans="1:8" ht="15" customHeight="1">
      <c r="A61" s="37"/>
      <c r="B61" s="43" t="s">
        <v>51</v>
      </c>
      <c r="C61" s="43"/>
      <c r="D61" s="2">
        <v>82</v>
      </c>
      <c r="E61" s="2">
        <v>79</v>
      </c>
      <c r="F61" s="2">
        <v>3</v>
      </c>
      <c r="G61" s="2">
        <v>82</v>
      </c>
      <c r="H61" s="9"/>
    </row>
    <row r="62" spans="1:7" ht="15" customHeight="1" thickBot="1">
      <c r="A62" s="39"/>
      <c r="B62" s="45" t="s">
        <v>90</v>
      </c>
      <c r="C62" s="45"/>
      <c r="D62" s="6">
        <f>SUM(D45:D61)</f>
        <v>3970</v>
      </c>
      <c r="E62" s="6">
        <f>SUM(E45:E61)</f>
        <v>5779</v>
      </c>
      <c r="F62" s="6">
        <f>SUM(F45:F61)</f>
        <v>5722</v>
      </c>
      <c r="G62" s="6">
        <f>SUM(G45:G61)</f>
        <v>11501</v>
      </c>
    </row>
    <row r="63" spans="1:7" ht="15" customHeight="1" thickTop="1">
      <c r="A63" s="38" t="s">
        <v>96</v>
      </c>
      <c r="B63" s="40" t="s">
        <v>52</v>
      </c>
      <c r="C63" s="41"/>
      <c r="D63" s="15">
        <v>66</v>
      </c>
      <c r="E63" s="15">
        <v>88</v>
      </c>
      <c r="F63" s="15">
        <v>91</v>
      </c>
      <c r="G63" s="15">
        <v>179</v>
      </c>
    </row>
    <row r="64" spans="1:7" ht="15" customHeight="1">
      <c r="A64" s="37"/>
      <c r="B64" s="33" t="s">
        <v>53</v>
      </c>
      <c r="C64" s="34"/>
      <c r="D64" s="2">
        <v>106</v>
      </c>
      <c r="E64" s="2">
        <v>160</v>
      </c>
      <c r="F64" s="2">
        <v>159</v>
      </c>
      <c r="G64" s="2">
        <v>319</v>
      </c>
    </row>
    <row r="65" spans="1:7" ht="15" customHeight="1">
      <c r="A65" s="37"/>
      <c r="B65" s="33" t="s">
        <v>54</v>
      </c>
      <c r="C65" s="34"/>
      <c r="D65" s="2">
        <v>105</v>
      </c>
      <c r="E65" s="2">
        <v>168</v>
      </c>
      <c r="F65" s="2">
        <v>165</v>
      </c>
      <c r="G65" s="2">
        <v>333</v>
      </c>
    </row>
    <row r="66" spans="1:7" ht="15" customHeight="1">
      <c r="A66" s="37"/>
      <c r="B66" s="33" t="s">
        <v>55</v>
      </c>
      <c r="C66" s="34"/>
      <c r="D66" s="2">
        <v>181</v>
      </c>
      <c r="E66" s="2">
        <v>297</v>
      </c>
      <c r="F66" s="2">
        <v>275</v>
      </c>
      <c r="G66" s="2">
        <v>572</v>
      </c>
    </row>
    <row r="67" spans="1:7" ht="15" customHeight="1">
      <c r="A67" s="37"/>
      <c r="B67" s="33" t="s">
        <v>56</v>
      </c>
      <c r="C67" s="34"/>
      <c r="D67" s="2">
        <v>150</v>
      </c>
      <c r="E67" s="2">
        <v>239</v>
      </c>
      <c r="F67" s="2">
        <v>211</v>
      </c>
      <c r="G67" s="2">
        <v>450</v>
      </c>
    </row>
    <row r="68" spans="1:7" ht="15" customHeight="1">
      <c r="A68" s="37"/>
      <c r="B68" s="33" t="s">
        <v>57</v>
      </c>
      <c r="C68" s="34"/>
      <c r="D68" s="2">
        <v>130</v>
      </c>
      <c r="E68" s="2">
        <v>166</v>
      </c>
      <c r="F68" s="2">
        <v>165</v>
      </c>
      <c r="G68" s="2">
        <v>331</v>
      </c>
    </row>
    <row r="69" spans="1:7" ht="15" customHeight="1">
      <c r="A69" s="37"/>
      <c r="B69" s="33" t="s">
        <v>58</v>
      </c>
      <c r="C69" s="34"/>
      <c r="D69" s="2">
        <v>149</v>
      </c>
      <c r="E69" s="2">
        <v>240</v>
      </c>
      <c r="F69" s="2">
        <v>214</v>
      </c>
      <c r="G69" s="2">
        <v>454</v>
      </c>
    </row>
    <row r="70" spans="1:7" ht="15" customHeight="1">
      <c r="A70" s="37"/>
      <c r="B70" s="33" t="s">
        <v>59</v>
      </c>
      <c r="C70" s="34"/>
      <c r="D70" s="2">
        <v>171</v>
      </c>
      <c r="E70" s="2">
        <v>286</v>
      </c>
      <c r="F70" s="2">
        <v>288</v>
      </c>
      <c r="G70" s="2">
        <v>574</v>
      </c>
    </row>
    <row r="71" spans="1:7" ht="15" customHeight="1">
      <c r="A71" s="37"/>
      <c r="B71" s="33" t="s">
        <v>60</v>
      </c>
      <c r="C71" s="34"/>
      <c r="D71" s="2">
        <v>202</v>
      </c>
      <c r="E71" s="2">
        <v>340</v>
      </c>
      <c r="F71" s="2">
        <v>327</v>
      </c>
      <c r="G71" s="2">
        <v>667</v>
      </c>
    </row>
    <row r="72" spans="1:7" ht="15" customHeight="1">
      <c r="A72" s="37"/>
      <c r="B72" s="33" t="s">
        <v>61</v>
      </c>
      <c r="C72" s="34"/>
      <c r="D72" s="2">
        <v>159</v>
      </c>
      <c r="E72" s="2">
        <v>252</v>
      </c>
      <c r="F72" s="2">
        <v>268</v>
      </c>
      <c r="G72" s="2">
        <v>520</v>
      </c>
    </row>
    <row r="73" spans="1:7" ht="15" customHeight="1">
      <c r="A73" s="37"/>
      <c r="B73" s="33" t="s">
        <v>62</v>
      </c>
      <c r="C73" s="34"/>
      <c r="D73" s="2">
        <v>93</v>
      </c>
      <c r="E73" s="2">
        <v>155</v>
      </c>
      <c r="F73" s="2">
        <v>141</v>
      </c>
      <c r="G73" s="2">
        <v>296</v>
      </c>
    </row>
    <row r="74" spans="1:7" ht="15" customHeight="1">
      <c r="A74" s="37"/>
      <c r="B74" s="33" t="s">
        <v>63</v>
      </c>
      <c r="C74" s="34"/>
      <c r="D74" s="2">
        <v>59</v>
      </c>
      <c r="E74" s="2">
        <v>96</v>
      </c>
      <c r="F74" s="2">
        <v>81</v>
      </c>
      <c r="G74" s="2">
        <v>177</v>
      </c>
    </row>
    <row r="75" spans="1:7" ht="15" customHeight="1">
      <c r="A75" s="37"/>
      <c r="B75" s="33" t="s">
        <v>64</v>
      </c>
      <c r="C75" s="34"/>
      <c r="D75" s="2">
        <v>118</v>
      </c>
      <c r="E75" s="2">
        <v>195</v>
      </c>
      <c r="F75" s="2">
        <v>181</v>
      </c>
      <c r="G75" s="2">
        <v>376</v>
      </c>
    </row>
    <row r="76" spans="1:7" ht="15" customHeight="1">
      <c r="A76" s="37"/>
      <c r="B76" s="33" t="s">
        <v>65</v>
      </c>
      <c r="C76" s="34"/>
      <c r="D76" s="2">
        <v>278</v>
      </c>
      <c r="E76" s="2">
        <v>451</v>
      </c>
      <c r="F76" s="2">
        <v>448</v>
      </c>
      <c r="G76" s="2">
        <v>899</v>
      </c>
    </row>
    <row r="77" spans="1:7" ht="15" customHeight="1">
      <c r="A77" s="37"/>
      <c r="B77" s="33" t="s">
        <v>66</v>
      </c>
      <c r="C77" s="34"/>
      <c r="D77" s="2">
        <v>667</v>
      </c>
      <c r="E77" s="2">
        <v>1001</v>
      </c>
      <c r="F77" s="2">
        <v>1044</v>
      </c>
      <c r="G77" s="2">
        <v>2045</v>
      </c>
    </row>
    <row r="78" spans="1:7" ht="15" customHeight="1">
      <c r="A78" s="37"/>
      <c r="B78" s="33" t="s">
        <v>67</v>
      </c>
      <c r="C78" s="34"/>
      <c r="D78" s="2">
        <v>206</v>
      </c>
      <c r="E78" s="2">
        <v>351</v>
      </c>
      <c r="F78" s="2">
        <v>334</v>
      </c>
      <c r="G78" s="2">
        <v>685</v>
      </c>
    </row>
    <row r="79" spans="1:7" ht="15" customHeight="1">
      <c r="A79" s="37"/>
      <c r="B79" s="33" t="s">
        <v>68</v>
      </c>
      <c r="C79" s="34"/>
      <c r="D79" s="2">
        <v>136</v>
      </c>
      <c r="E79" s="2">
        <v>212</v>
      </c>
      <c r="F79" s="2">
        <v>193</v>
      </c>
      <c r="G79" s="2">
        <v>405</v>
      </c>
    </row>
    <row r="80" spans="1:7" ht="15" customHeight="1">
      <c r="A80" s="37"/>
      <c r="B80" s="33" t="s">
        <v>69</v>
      </c>
      <c r="C80" s="34"/>
      <c r="D80" s="2">
        <v>272</v>
      </c>
      <c r="E80" s="2">
        <v>458</v>
      </c>
      <c r="F80" s="2">
        <v>441</v>
      </c>
      <c r="G80" s="2">
        <v>899</v>
      </c>
    </row>
    <row r="81" spans="1:7" ht="15" customHeight="1">
      <c r="A81" s="37"/>
      <c r="B81" s="33" t="s">
        <v>70</v>
      </c>
      <c r="C81" s="34"/>
      <c r="D81" s="2">
        <v>97</v>
      </c>
      <c r="E81" s="2">
        <v>169</v>
      </c>
      <c r="F81" s="2">
        <v>159</v>
      </c>
      <c r="G81" s="2">
        <v>328</v>
      </c>
    </row>
    <row r="82" spans="1:7" ht="15" customHeight="1">
      <c r="A82" s="37"/>
      <c r="B82" s="33" t="s">
        <v>71</v>
      </c>
      <c r="C82" s="34"/>
      <c r="D82" s="2">
        <v>76</v>
      </c>
      <c r="E82" s="2">
        <v>123</v>
      </c>
      <c r="F82" s="2">
        <v>123</v>
      </c>
      <c r="G82" s="2">
        <v>246</v>
      </c>
    </row>
    <row r="83" spans="1:7" ht="15" customHeight="1">
      <c r="A83" s="37"/>
      <c r="B83" s="33" t="s">
        <v>72</v>
      </c>
      <c r="C83" s="34"/>
      <c r="D83" s="2">
        <v>122</v>
      </c>
      <c r="E83" s="2">
        <v>213</v>
      </c>
      <c r="F83" s="2">
        <v>233</v>
      </c>
      <c r="G83" s="2">
        <v>446</v>
      </c>
    </row>
    <row r="84" spans="1:7" ht="15" customHeight="1">
      <c r="A84" s="37"/>
      <c r="B84" s="33" t="s">
        <v>73</v>
      </c>
      <c r="C84" s="34"/>
      <c r="D84" s="2">
        <v>72</v>
      </c>
      <c r="E84" s="2">
        <v>125</v>
      </c>
      <c r="F84" s="2">
        <v>133</v>
      </c>
      <c r="G84" s="2">
        <v>258</v>
      </c>
    </row>
    <row r="85" spans="1:7" ht="15" customHeight="1">
      <c r="A85" s="37"/>
      <c r="B85" s="33" t="s">
        <v>74</v>
      </c>
      <c r="C85" s="34"/>
      <c r="D85" s="2">
        <v>115</v>
      </c>
      <c r="E85" s="2">
        <v>209</v>
      </c>
      <c r="F85" s="2">
        <v>229</v>
      </c>
      <c r="G85" s="2">
        <v>438</v>
      </c>
    </row>
    <row r="86" spans="1:7" ht="15" customHeight="1">
      <c r="A86" s="37"/>
      <c r="B86" s="33" t="s">
        <v>75</v>
      </c>
      <c r="C86" s="34"/>
      <c r="D86" s="2">
        <v>43</v>
      </c>
      <c r="E86" s="2">
        <v>77</v>
      </c>
      <c r="F86" s="2">
        <v>82</v>
      </c>
      <c r="G86" s="2">
        <v>159</v>
      </c>
    </row>
    <row r="87" spans="1:7" ht="15" customHeight="1">
      <c r="A87" s="37"/>
      <c r="B87" s="33" t="s">
        <v>76</v>
      </c>
      <c r="C87" s="34"/>
      <c r="D87" s="2">
        <v>61</v>
      </c>
      <c r="E87" s="2">
        <v>26</v>
      </c>
      <c r="F87" s="2">
        <v>35</v>
      </c>
      <c r="G87" s="2">
        <v>61</v>
      </c>
    </row>
    <row r="88" spans="1:7" ht="15" customHeight="1">
      <c r="A88" s="37"/>
      <c r="B88" s="33" t="s">
        <v>77</v>
      </c>
      <c r="C88" s="34"/>
      <c r="D88" s="2">
        <v>104</v>
      </c>
      <c r="E88" s="2">
        <v>33</v>
      </c>
      <c r="F88" s="2">
        <v>71</v>
      </c>
      <c r="G88" s="2">
        <v>104</v>
      </c>
    </row>
    <row r="89" spans="1:7" ht="15" customHeight="1">
      <c r="A89" s="37"/>
      <c r="B89" s="33" t="s">
        <v>78</v>
      </c>
      <c r="C89" s="34"/>
      <c r="D89" s="2">
        <v>55</v>
      </c>
      <c r="E89" s="2">
        <v>34</v>
      </c>
      <c r="F89" s="2">
        <v>21</v>
      </c>
      <c r="G89" s="2">
        <v>55</v>
      </c>
    </row>
    <row r="90" spans="1:7" ht="15" customHeight="1" thickBot="1">
      <c r="A90" s="39"/>
      <c r="B90" s="45" t="s">
        <v>91</v>
      </c>
      <c r="C90" s="45"/>
      <c r="D90" s="6">
        <f>SUM(D63:D89)</f>
        <v>3993</v>
      </c>
      <c r="E90" s="6">
        <f>SUM(E63:E89)</f>
        <v>6164</v>
      </c>
      <c r="F90" s="6">
        <f>SUM(F63:F89)</f>
        <v>6112</v>
      </c>
      <c r="G90" s="6">
        <f>SUM(G63:G89)</f>
        <v>12276</v>
      </c>
    </row>
    <row r="91" spans="1:11" ht="15" customHeight="1" thickBot="1" thickTop="1">
      <c r="A91" s="10"/>
      <c r="B91" s="51" t="s">
        <v>97</v>
      </c>
      <c r="C91" s="52"/>
      <c r="D91" s="8">
        <f>SUM(D6:D25,D27:D43,D45:D61,D63:D89)</f>
        <v>13765</v>
      </c>
      <c r="E91" s="8">
        <f>SUM(E6:E25,E27:E43,E45:E61,E63:E89)</f>
        <v>20388</v>
      </c>
      <c r="F91" s="8">
        <f>SUM(F6:F25,F27:F43,F45:F61,F63:F89)</f>
        <v>20167</v>
      </c>
      <c r="G91" s="8">
        <f>SUM(G6:G25,G27:G43,G45:G61,G63:G89)</f>
        <v>40555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3" t="s">
        <v>85</v>
      </c>
      <c r="C95" s="54"/>
      <c r="D95" s="54"/>
      <c r="E95" s="54"/>
      <c r="F95" s="46"/>
      <c r="G95" s="47"/>
    </row>
    <row r="96" spans="2:7" ht="15" customHeight="1">
      <c r="B96" s="55"/>
      <c r="C96" s="55"/>
      <c r="D96" s="55"/>
      <c r="E96" s="55"/>
      <c r="F96" s="48"/>
      <c r="G96" s="48"/>
    </row>
    <row r="97" spans="1:7" ht="15" customHeight="1">
      <c r="A97" s="26"/>
      <c r="B97" s="58" t="s">
        <v>109</v>
      </c>
      <c r="C97" s="59"/>
      <c r="D97" s="60"/>
      <c r="E97" s="25" t="s">
        <v>81</v>
      </c>
      <c r="F97" s="25" t="s">
        <v>82</v>
      </c>
      <c r="G97" s="25" t="s">
        <v>83</v>
      </c>
    </row>
    <row r="98" spans="1:7" ht="15" customHeight="1">
      <c r="A98" s="27"/>
      <c r="B98" s="61" t="s">
        <v>110</v>
      </c>
      <c r="C98" s="61"/>
      <c r="D98" s="24">
        <v>20</v>
      </c>
      <c r="E98" s="62"/>
      <c r="F98" s="62"/>
      <c r="G98" s="62"/>
    </row>
    <row r="99" spans="1:7" ht="15" customHeight="1" thickBot="1">
      <c r="A99" s="27"/>
      <c r="B99" s="57" t="s">
        <v>111</v>
      </c>
      <c r="C99" s="57"/>
      <c r="D99" s="13">
        <v>54</v>
      </c>
      <c r="E99" s="63"/>
      <c r="F99" s="63"/>
      <c r="G99" s="63"/>
    </row>
    <row r="100" spans="1:7" ht="15" customHeight="1" thickBot="1" thickTop="1">
      <c r="A100" s="14"/>
      <c r="B100" s="56" t="s">
        <v>84</v>
      </c>
      <c r="C100" s="56"/>
      <c r="D100" s="28">
        <f>SUM(D98:D99)</f>
        <v>74</v>
      </c>
      <c r="E100" s="28">
        <v>32</v>
      </c>
      <c r="F100" s="28">
        <v>57</v>
      </c>
      <c r="G100" s="28">
        <f>SUM(E100:F100)</f>
        <v>89</v>
      </c>
    </row>
    <row r="101" ht="14.25" thickTop="1"/>
  </sheetData>
  <sheetProtection sheet="1"/>
  <mergeCells count="104">
    <mergeCell ref="B12:C12"/>
    <mergeCell ref="B13:C13"/>
    <mergeCell ref="B14:C14"/>
    <mergeCell ref="B15:C15"/>
    <mergeCell ref="B16:C16"/>
    <mergeCell ref="B17:C17"/>
    <mergeCell ref="F1:G1"/>
    <mergeCell ref="A2:G3"/>
    <mergeCell ref="B4:C4"/>
    <mergeCell ref="E4:G4"/>
    <mergeCell ref="B10:C10"/>
    <mergeCell ref="B11:C11"/>
    <mergeCell ref="B5:C5"/>
    <mergeCell ref="A6:A26"/>
    <mergeCell ref="B6:C6"/>
    <mergeCell ref="B7:C7"/>
    <mergeCell ref="B8:C8"/>
    <mergeCell ref="B9:C9"/>
    <mergeCell ref="B22:C22"/>
    <mergeCell ref="B23:C23"/>
    <mergeCell ref="B24:C24"/>
    <mergeCell ref="B25:C25"/>
    <mergeCell ref="B33:C33"/>
    <mergeCell ref="B34:C34"/>
    <mergeCell ref="B18:C18"/>
    <mergeCell ref="B19:C19"/>
    <mergeCell ref="B20:C20"/>
    <mergeCell ref="B21:C21"/>
    <mergeCell ref="B41:C41"/>
    <mergeCell ref="B42:C42"/>
    <mergeCell ref="B26:C26"/>
    <mergeCell ref="A27:A44"/>
    <mergeCell ref="B27:C27"/>
    <mergeCell ref="B28:C28"/>
    <mergeCell ref="B29:C29"/>
    <mergeCell ref="B30:C30"/>
    <mergeCell ref="B31:C31"/>
    <mergeCell ref="B32:C32"/>
    <mergeCell ref="B35:C35"/>
    <mergeCell ref="B36:C36"/>
    <mergeCell ref="B37:C37"/>
    <mergeCell ref="B38:C38"/>
    <mergeCell ref="B39:C39"/>
    <mergeCell ref="B40:C40"/>
    <mergeCell ref="B43:C43"/>
    <mergeCell ref="B44:C44"/>
    <mergeCell ref="A45:A62"/>
    <mergeCell ref="B45:C45"/>
    <mergeCell ref="B46:C46"/>
    <mergeCell ref="B47:C47"/>
    <mergeCell ref="B48:C48"/>
    <mergeCell ref="B49:C49"/>
    <mergeCell ref="B50:C50"/>
    <mergeCell ref="B51:C51"/>
    <mergeCell ref="B67:C67"/>
    <mergeCell ref="B68:C68"/>
    <mergeCell ref="B52:C52"/>
    <mergeCell ref="B53:C53"/>
    <mergeCell ref="B54:C54"/>
    <mergeCell ref="B55:C55"/>
    <mergeCell ref="B56:C56"/>
    <mergeCell ref="B57:C57"/>
    <mergeCell ref="B58:C58"/>
    <mergeCell ref="B59:C59"/>
    <mergeCell ref="B75:C75"/>
    <mergeCell ref="B76:C76"/>
    <mergeCell ref="B60:C60"/>
    <mergeCell ref="B61:C61"/>
    <mergeCell ref="B62:C62"/>
    <mergeCell ref="A63:A90"/>
    <mergeCell ref="B63:C63"/>
    <mergeCell ref="B64:C64"/>
    <mergeCell ref="B65:C65"/>
    <mergeCell ref="B66:C66"/>
    <mergeCell ref="B69:C69"/>
    <mergeCell ref="B70:C70"/>
    <mergeCell ref="B71:C71"/>
    <mergeCell ref="B72:C72"/>
    <mergeCell ref="B73:C73"/>
    <mergeCell ref="B74:C74"/>
    <mergeCell ref="B91:C91"/>
    <mergeCell ref="B95:E9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0:C100"/>
    <mergeCell ref="F95:G96"/>
    <mergeCell ref="B97:D97"/>
    <mergeCell ref="B98:C98"/>
    <mergeCell ref="E98:E99"/>
    <mergeCell ref="F98:F99"/>
    <mergeCell ref="G98:G99"/>
    <mergeCell ref="B99:C99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76">
      <selection activeCell="J93" sqref="J93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64" t="s">
        <v>113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445</v>
      </c>
      <c r="E6" s="2">
        <v>682</v>
      </c>
      <c r="F6" s="2">
        <v>690</v>
      </c>
      <c r="G6" s="2">
        <f aca="true" t="shared" si="0" ref="G6:G13">SUM(E6:F6)</f>
        <v>1372</v>
      </c>
      <c r="H6" s="9"/>
    </row>
    <row r="7" spans="1:7" ht="15" customHeight="1">
      <c r="A7" s="37"/>
      <c r="B7" s="33" t="s">
        <v>1</v>
      </c>
      <c r="C7" s="34"/>
      <c r="D7" s="2">
        <f>170-D24</f>
        <v>141</v>
      </c>
      <c r="E7" s="2">
        <f>234-E24</f>
        <v>196</v>
      </c>
      <c r="F7" s="2">
        <f>238-F24</f>
        <v>202</v>
      </c>
      <c r="G7" s="2">
        <f t="shared" si="0"/>
        <v>398</v>
      </c>
    </row>
    <row r="8" spans="1:11" ht="15" customHeight="1">
      <c r="A8" s="37"/>
      <c r="B8" s="33" t="s">
        <v>2</v>
      </c>
      <c r="C8" s="34"/>
      <c r="D8" s="2">
        <v>87</v>
      </c>
      <c r="E8" s="2">
        <v>117</v>
      </c>
      <c r="F8" s="2">
        <v>121</v>
      </c>
      <c r="G8" s="2">
        <f t="shared" si="0"/>
        <v>238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302</v>
      </c>
      <c r="E9" s="2">
        <v>423</v>
      </c>
      <c r="F9" s="2">
        <v>458</v>
      </c>
      <c r="G9" s="2">
        <f t="shared" si="0"/>
        <v>881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82</v>
      </c>
      <c r="E10" s="2">
        <v>100</v>
      </c>
      <c r="F10" s="2">
        <v>105</v>
      </c>
      <c r="G10" s="2">
        <f t="shared" si="0"/>
        <v>205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73</v>
      </c>
      <c r="E11" s="2">
        <v>103</v>
      </c>
      <c r="F11" s="2">
        <v>102</v>
      </c>
      <c r="G11" s="2">
        <f t="shared" si="0"/>
        <v>205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80</v>
      </c>
      <c r="E12" s="2">
        <v>128</v>
      </c>
      <c r="F12" s="2">
        <v>129</v>
      </c>
      <c r="G12" s="2">
        <f t="shared" si="0"/>
        <v>257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326</v>
      </c>
      <c r="E13" s="2">
        <v>492</v>
      </c>
      <c r="F13" s="2">
        <v>481</v>
      </c>
      <c r="G13" s="2">
        <f t="shared" si="0"/>
        <v>973</v>
      </c>
    </row>
    <row r="14" spans="1:7" ht="15" customHeight="1">
      <c r="A14" s="37"/>
      <c r="B14" s="33" t="s">
        <v>8</v>
      </c>
      <c r="C14" s="34"/>
      <c r="D14" s="2">
        <v>135</v>
      </c>
      <c r="E14" s="2">
        <v>237</v>
      </c>
      <c r="F14" s="2">
        <v>214</v>
      </c>
      <c r="G14" s="2">
        <f aca="true" t="shared" si="1" ref="G14:G25">SUM(E14:F14)</f>
        <v>451</v>
      </c>
    </row>
    <row r="15" spans="1:7" ht="15" customHeight="1">
      <c r="A15" s="37"/>
      <c r="B15" s="33" t="s">
        <v>9</v>
      </c>
      <c r="C15" s="34"/>
      <c r="D15" s="2">
        <v>207</v>
      </c>
      <c r="E15" s="2">
        <v>301</v>
      </c>
      <c r="F15" s="2">
        <v>296</v>
      </c>
      <c r="G15" s="2">
        <f t="shared" si="1"/>
        <v>597</v>
      </c>
    </row>
    <row r="16" spans="1:7" ht="15" customHeight="1">
      <c r="A16" s="37"/>
      <c r="B16" s="33" t="s">
        <v>10</v>
      </c>
      <c r="C16" s="34"/>
      <c r="D16" s="2">
        <v>131</v>
      </c>
      <c r="E16" s="2">
        <v>207</v>
      </c>
      <c r="F16" s="2">
        <v>201</v>
      </c>
      <c r="G16" s="2">
        <f t="shared" si="1"/>
        <v>408</v>
      </c>
    </row>
    <row r="17" spans="1:7" ht="15" customHeight="1">
      <c r="A17" s="37"/>
      <c r="B17" s="33" t="s">
        <v>11</v>
      </c>
      <c r="C17" s="34"/>
      <c r="D17" s="2">
        <v>149</v>
      </c>
      <c r="E17" s="2">
        <v>217</v>
      </c>
      <c r="F17" s="2">
        <v>251</v>
      </c>
      <c r="G17" s="2">
        <f t="shared" si="1"/>
        <v>468</v>
      </c>
    </row>
    <row r="18" spans="1:7" ht="15" customHeight="1">
      <c r="A18" s="37"/>
      <c r="B18" s="33" t="s">
        <v>12</v>
      </c>
      <c r="C18" s="34"/>
      <c r="D18" s="2">
        <v>207</v>
      </c>
      <c r="E18" s="2">
        <v>237</v>
      </c>
      <c r="F18" s="2">
        <v>243</v>
      </c>
      <c r="G18" s="2">
        <f t="shared" si="1"/>
        <v>480</v>
      </c>
    </row>
    <row r="19" spans="1:7" ht="15" customHeight="1">
      <c r="A19" s="37"/>
      <c r="B19" s="33" t="s">
        <v>13</v>
      </c>
      <c r="C19" s="34"/>
      <c r="D19" s="2">
        <v>173</v>
      </c>
      <c r="E19" s="2">
        <v>275</v>
      </c>
      <c r="F19" s="2">
        <v>273</v>
      </c>
      <c r="G19" s="2">
        <f t="shared" si="1"/>
        <v>548</v>
      </c>
    </row>
    <row r="20" spans="1:7" ht="15" customHeight="1">
      <c r="A20" s="37"/>
      <c r="B20" s="33" t="s">
        <v>14</v>
      </c>
      <c r="C20" s="34"/>
      <c r="D20" s="2">
        <f>196-D25</f>
        <v>91</v>
      </c>
      <c r="E20" s="2">
        <f>156-E25</f>
        <v>130</v>
      </c>
      <c r="F20" s="2">
        <f>208-F25</f>
        <v>129</v>
      </c>
      <c r="G20" s="2">
        <f t="shared" si="1"/>
        <v>259</v>
      </c>
    </row>
    <row r="21" spans="1:7" ht="15" customHeight="1">
      <c r="A21" s="37"/>
      <c r="B21" s="33" t="s">
        <v>15</v>
      </c>
      <c r="C21" s="34"/>
      <c r="D21" s="2">
        <v>410</v>
      </c>
      <c r="E21" s="2">
        <v>691</v>
      </c>
      <c r="F21" s="2">
        <v>670</v>
      </c>
      <c r="G21" s="2">
        <f t="shared" si="1"/>
        <v>1361</v>
      </c>
    </row>
    <row r="22" spans="1:7" ht="15" customHeight="1">
      <c r="A22" s="37"/>
      <c r="B22" s="33" t="s">
        <v>16</v>
      </c>
      <c r="C22" s="34"/>
      <c r="D22" s="2">
        <v>282</v>
      </c>
      <c r="E22" s="2">
        <v>431</v>
      </c>
      <c r="F22" s="2">
        <v>485</v>
      </c>
      <c r="G22" s="2">
        <f t="shared" si="1"/>
        <v>916</v>
      </c>
    </row>
    <row r="23" spans="1:7" ht="15" customHeight="1">
      <c r="A23" s="37"/>
      <c r="B23" s="33" t="s">
        <v>17</v>
      </c>
      <c r="C23" s="34"/>
      <c r="D23" s="2">
        <v>377</v>
      </c>
      <c r="E23" s="2">
        <v>591</v>
      </c>
      <c r="F23" s="2">
        <v>521</v>
      </c>
      <c r="G23" s="2">
        <f t="shared" si="1"/>
        <v>1112</v>
      </c>
    </row>
    <row r="24" spans="1:12" ht="15" customHeight="1">
      <c r="A24" s="37"/>
      <c r="B24" s="33" t="s">
        <v>92</v>
      </c>
      <c r="C24" s="34"/>
      <c r="D24" s="2">
        <v>29</v>
      </c>
      <c r="E24" s="2">
        <v>38</v>
      </c>
      <c r="F24" s="2">
        <v>36</v>
      </c>
      <c r="G24" s="2">
        <f t="shared" si="1"/>
        <v>74</v>
      </c>
      <c r="I24" s="9"/>
      <c r="J24" s="9"/>
      <c r="K24" s="9"/>
      <c r="L24" s="9"/>
    </row>
    <row r="25" spans="1:12" ht="15" customHeight="1">
      <c r="A25" s="37"/>
      <c r="B25" s="33" t="s">
        <v>106</v>
      </c>
      <c r="C25" s="34"/>
      <c r="D25" s="23">
        <v>105</v>
      </c>
      <c r="E25" s="23">
        <v>26</v>
      </c>
      <c r="F25" s="23">
        <v>79</v>
      </c>
      <c r="G25" s="23">
        <f t="shared" si="1"/>
        <v>105</v>
      </c>
      <c r="I25" s="9"/>
      <c r="J25" s="9"/>
      <c r="K25" s="9"/>
      <c r="L25" s="9"/>
    </row>
    <row r="26" spans="1:11" ht="15" customHeight="1" thickBot="1">
      <c r="A26" s="37"/>
      <c r="B26" s="42" t="s">
        <v>88</v>
      </c>
      <c r="C26" s="42"/>
      <c r="D26" s="7">
        <f>SUM(D6:D25)</f>
        <v>3832</v>
      </c>
      <c r="E26" s="7">
        <f>SUM(E6:E25)</f>
        <v>5622</v>
      </c>
      <c r="F26" s="7">
        <f>SUM(F6:F25)</f>
        <v>5686</v>
      </c>
      <c r="G26" s="7">
        <f>SUM(G6:G25)</f>
        <v>11308</v>
      </c>
      <c r="H26" s="9"/>
      <c r="I26" s="9"/>
      <c r="J26" s="9"/>
      <c r="K26" s="9"/>
    </row>
    <row r="27" spans="1:7" ht="15" customHeight="1" thickTop="1">
      <c r="A27" s="38" t="s">
        <v>94</v>
      </c>
      <c r="B27" s="40" t="s">
        <v>18</v>
      </c>
      <c r="C27" s="41"/>
      <c r="D27" s="15">
        <v>251</v>
      </c>
      <c r="E27" s="15">
        <v>415</v>
      </c>
      <c r="F27" s="15">
        <v>370</v>
      </c>
      <c r="G27" s="15">
        <f>SUM(E27:F27)</f>
        <v>785</v>
      </c>
    </row>
    <row r="28" spans="1:7" ht="15" customHeight="1">
      <c r="A28" s="37"/>
      <c r="B28" s="33" t="s">
        <v>19</v>
      </c>
      <c r="C28" s="34"/>
      <c r="D28" s="2">
        <v>108</v>
      </c>
      <c r="E28" s="2">
        <v>143</v>
      </c>
      <c r="F28" s="2">
        <v>133</v>
      </c>
      <c r="G28" s="2">
        <f>SUM(E28:F28)</f>
        <v>276</v>
      </c>
    </row>
    <row r="29" spans="1:7" ht="15" customHeight="1">
      <c r="A29" s="37"/>
      <c r="B29" s="33" t="s">
        <v>20</v>
      </c>
      <c r="C29" s="34"/>
      <c r="D29" s="2">
        <v>59</v>
      </c>
      <c r="E29" s="2">
        <v>88</v>
      </c>
      <c r="F29" s="2">
        <v>88</v>
      </c>
      <c r="G29" s="2">
        <f aca="true" t="shared" si="2" ref="G29:G43">SUM(E29:F29)</f>
        <v>176</v>
      </c>
    </row>
    <row r="30" spans="1:7" ht="15" customHeight="1">
      <c r="A30" s="37"/>
      <c r="B30" s="33" t="s">
        <v>21</v>
      </c>
      <c r="C30" s="34"/>
      <c r="D30" s="2">
        <v>211</v>
      </c>
      <c r="E30" s="2">
        <v>327</v>
      </c>
      <c r="F30" s="2">
        <v>285</v>
      </c>
      <c r="G30" s="2">
        <f t="shared" si="2"/>
        <v>612</v>
      </c>
    </row>
    <row r="31" spans="1:7" ht="15" customHeight="1">
      <c r="A31" s="37"/>
      <c r="B31" s="33" t="s">
        <v>22</v>
      </c>
      <c r="C31" s="34"/>
      <c r="D31" s="2">
        <v>51</v>
      </c>
      <c r="E31" s="2">
        <v>63</v>
      </c>
      <c r="F31" s="2">
        <v>60</v>
      </c>
      <c r="G31" s="2">
        <f t="shared" si="2"/>
        <v>123</v>
      </c>
    </row>
    <row r="32" spans="1:7" ht="15" customHeight="1">
      <c r="A32" s="37"/>
      <c r="B32" s="33" t="s">
        <v>23</v>
      </c>
      <c r="C32" s="34"/>
      <c r="D32" s="2">
        <v>125</v>
      </c>
      <c r="E32" s="2">
        <v>189</v>
      </c>
      <c r="F32" s="2">
        <v>185</v>
      </c>
      <c r="G32" s="2">
        <f t="shared" si="2"/>
        <v>374</v>
      </c>
    </row>
    <row r="33" spans="1:7" ht="15" customHeight="1">
      <c r="A33" s="37"/>
      <c r="B33" s="33" t="s">
        <v>24</v>
      </c>
      <c r="C33" s="34"/>
      <c r="D33" s="2">
        <v>212</v>
      </c>
      <c r="E33" s="2">
        <v>326</v>
      </c>
      <c r="F33" s="2">
        <v>308</v>
      </c>
      <c r="G33" s="2">
        <f t="shared" si="2"/>
        <v>634</v>
      </c>
    </row>
    <row r="34" spans="1:7" ht="15" customHeight="1">
      <c r="A34" s="37"/>
      <c r="B34" s="33" t="s">
        <v>25</v>
      </c>
      <c r="C34" s="34"/>
      <c r="D34" s="2">
        <v>251</v>
      </c>
      <c r="E34" s="2">
        <v>379</v>
      </c>
      <c r="F34" s="2">
        <v>365</v>
      </c>
      <c r="G34" s="2">
        <f t="shared" si="2"/>
        <v>744</v>
      </c>
    </row>
    <row r="35" spans="1:7" ht="15" customHeight="1">
      <c r="A35" s="37"/>
      <c r="B35" s="33" t="s">
        <v>26</v>
      </c>
      <c r="C35" s="34"/>
      <c r="D35" s="2">
        <v>177</v>
      </c>
      <c r="E35" s="2">
        <v>242</v>
      </c>
      <c r="F35" s="2">
        <v>256</v>
      </c>
      <c r="G35" s="2">
        <f t="shared" si="2"/>
        <v>498</v>
      </c>
    </row>
    <row r="36" spans="1:7" ht="15" customHeight="1">
      <c r="A36" s="37"/>
      <c r="B36" s="33" t="s">
        <v>27</v>
      </c>
      <c r="C36" s="34"/>
      <c r="D36" s="2">
        <v>147</v>
      </c>
      <c r="E36" s="2">
        <v>259</v>
      </c>
      <c r="F36" s="2">
        <v>245</v>
      </c>
      <c r="G36" s="2">
        <f t="shared" si="2"/>
        <v>504</v>
      </c>
    </row>
    <row r="37" spans="1:7" ht="15" customHeight="1">
      <c r="A37" s="37"/>
      <c r="B37" s="33" t="s">
        <v>28</v>
      </c>
      <c r="C37" s="34"/>
      <c r="D37" s="2">
        <v>144</v>
      </c>
      <c r="E37" s="2">
        <v>145</v>
      </c>
      <c r="F37" s="2">
        <v>132</v>
      </c>
      <c r="G37" s="2">
        <f t="shared" si="2"/>
        <v>277</v>
      </c>
    </row>
    <row r="38" spans="1:7" ht="15" customHeight="1">
      <c r="A38" s="37"/>
      <c r="B38" s="33" t="s">
        <v>29</v>
      </c>
      <c r="C38" s="34"/>
      <c r="D38" s="2">
        <v>35</v>
      </c>
      <c r="E38" s="2">
        <v>41</v>
      </c>
      <c r="F38" s="2">
        <v>11</v>
      </c>
      <c r="G38" s="2">
        <f t="shared" si="2"/>
        <v>52</v>
      </c>
    </row>
    <row r="39" spans="1:7" ht="15" customHeight="1">
      <c r="A39" s="37"/>
      <c r="B39" s="33" t="s">
        <v>30</v>
      </c>
      <c r="C39" s="34"/>
      <c r="D39" s="2">
        <v>37</v>
      </c>
      <c r="E39" s="2">
        <v>32</v>
      </c>
      <c r="F39" s="2">
        <v>5</v>
      </c>
      <c r="G39" s="2">
        <f t="shared" si="2"/>
        <v>37</v>
      </c>
    </row>
    <row r="40" spans="1:7" ht="15" customHeight="1">
      <c r="A40" s="37"/>
      <c r="B40" s="33" t="s">
        <v>31</v>
      </c>
      <c r="C40" s="34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37"/>
      <c r="B41" s="33" t="s">
        <v>32</v>
      </c>
      <c r="C41" s="34"/>
      <c r="D41" s="2">
        <v>70</v>
      </c>
      <c r="E41" s="2">
        <v>20</v>
      </c>
      <c r="F41" s="2">
        <v>50</v>
      </c>
      <c r="G41" s="2">
        <f t="shared" si="2"/>
        <v>70</v>
      </c>
    </row>
    <row r="42" spans="1:7" ht="15" customHeight="1">
      <c r="A42" s="37"/>
      <c r="B42" s="33" t="s">
        <v>33</v>
      </c>
      <c r="C42" s="34"/>
      <c r="D42" s="2">
        <v>56</v>
      </c>
      <c r="E42" s="2">
        <v>103</v>
      </c>
      <c r="F42" s="2">
        <v>107</v>
      </c>
      <c r="G42" s="2">
        <f t="shared" si="2"/>
        <v>210</v>
      </c>
    </row>
    <row r="43" spans="1:7" ht="15" customHeight="1">
      <c r="A43" s="37"/>
      <c r="B43" s="33" t="s">
        <v>34</v>
      </c>
      <c r="C43" s="34"/>
      <c r="D43" s="2">
        <v>41</v>
      </c>
      <c r="E43" s="2">
        <v>58</v>
      </c>
      <c r="F43" s="2">
        <v>58</v>
      </c>
      <c r="G43" s="2">
        <f t="shared" si="2"/>
        <v>116</v>
      </c>
    </row>
    <row r="44" spans="1:7" ht="15" customHeight="1" thickBot="1">
      <c r="A44" s="39"/>
      <c r="B44" s="42" t="s">
        <v>89</v>
      </c>
      <c r="C44" s="42"/>
      <c r="D44" s="6">
        <f>SUM(D27:D43)</f>
        <v>1975</v>
      </c>
      <c r="E44" s="6">
        <f>SUM(E27:E43)</f>
        <v>2830</v>
      </c>
      <c r="F44" s="6">
        <f>SUM(F27:F43)</f>
        <v>2658</v>
      </c>
      <c r="G44" s="6">
        <f>SUM(G27:G43)</f>
        <v>5488</v>
      </c>
    </row>
    <row r="45" spans="1:8" ht="15" customHeight="1" thickTop="1">
      <c r="A45" s="38" t="s">
        <v>95</v>
      </c>
      <c r="B45" s="44" t="s">
        <v>35</v>
      </c>
      <c r="C45" s="44"/>
      <c r="D45" s="15">
        <v>1008</v>
      </c>
      <c r="E45" s="15">
        <v>1534</v>
      </c>
      <c r="F45" s="15">
        <v>1533</v>
      </c>
      <c r="G45" s="15">
        <f>SUM(E45:F45)</f>
        <v>3067</v>
      </c>
      <c r="H45" s="9"/>
    </row>
    <row r="46" spans="1:8" ht="15" customHeight="1">
      <c r="A46" s="37"/>
      <c r="B46" s="43" t="s">
        <v>36</v>
      </c>
      <c r="C46" s="43"/>
      <c r="D46" s="2">
        <v>182</v>
      </c>
      <c r="E46" s="2">
        <v>178</v>
      </c>
      <c r="F46" s="2">
        <v>202</v>
      </c>
      <c r="G46" s="2">
        <f>SUM(E46:F46)</f>
        <v>380</v>
      </c>
      <c r="H46" s="9"/>
    </row>
    <row r="47" spans="1:8" ht="15" customHeight="1">
      <c r="A47" s="37"/>
      <c r="B47" s="43" t="s">
        <v>37</v>
      </c>
      <c r="C47" s="43"/>
      <c r="D47" s="2">
        <v>327</v>
      </c>
      <c r="E47" s="2">
        <v>464</v>
      </c>
      <c r="F47" s="2">
        <v>441</v>
      </c>
      <c r="G47" s="2">
        <f aca="true" t="shared" si="3" ref="G47:G61">SUM(E47:F47)</f>
        <v>905</v>
      </c>
      <c r="H47" s="9"/>
    </row>
    <row r="48" spans="1:8" ht="15" customHeight="1">
      <c r="A48" s="37"/>
      <c r="B48" s="43" t="s">
        <v>38</v>
      </c>
      <c r="C48" s="43"/>
      <c r="D48" s="2">
        <v>142</v>
      </c>
      <c r="E48" s="2">
        <v>219</v>
      </c>
      <c r="F48" s="2">
        <v>212</v>
      </c>
      <c r="G48" s="2">
        <f t="shared" si="3"/>
        <v>431</v>
      </c>
      <c r="H48" s="9"/>
    </row>
    <row r="49" spans="1:8" ht="15" customHeight="1">
      <c r="A49" s="37"/>
      <c r="B49" s="43" t="s">
        <v>39</v>
      </c>
      <c r="C49" s="43"/>
      <c r="D49" s="2">
        <v>218</v>
      </c>
      <c r="E49" s="2">
        <v>324</v>
      </c>
      <c r="F49" s="2">
        <v>324</v>
      </c>
      <c r="G49" s="2">
        <f t="shared" si="3"/>
        <v>648</v>
      </c>
      <c r="H49" s="9"/>
    </row>
    <row r="50" spans="1:8" ht="15" customHeight="1">
      <c r="A50" s="37"/>
      <c r="B50" s="43" t="s">
        <v>40</v>
      </c>
      <c r="C50" s="43"/>
      <c r="D50" s="2">
        <v>308</v>
      </c>
      <c r="E50" s="2">
        <v>461</v>
      </c>
      <c r="F50" s="2">
        <v>444</v>
      </c>
      <c r="G50" s="2">
        <f t="shared" si="3"/>
        <v>905</v>
      </c>
      <c r="H50" s="9"/>
    </row>
    <row r="51" spans="1:8" ht="15" customHeight="1">
      <c r="A51" s="37"/>
      <c r="B51" s="43" t="s">
        <v>41</v>
      </c>
      <c r="C51" s="43"/>
      <c r="D51" s="2">
        <v>88</v>
      </c>
      <c r="E51" s="2">
        <v>136</v>
      </c>
      <c r="F51" s="2">
        <v>125</v>
      </c>
      <c r="G51" s="2">
        <f t="shared" si="3"/>
        <v>261</v>
      </c>
      <c r="H51" s="9"/>
    </row>
    <row r="52" spans="1:8" ht="15" customHeight="1">
      <c r="A52" s="37"/>
      <c r="B52" s="43" t="s">
        <v>42</v>
      </c>
      <c r="C52" s="43"/>
      <c r="D52" s="2">
        <v>123</v>
      </c>
      <c r="E52" s="2">
        <v>178</v>
      </c>
      <c r="F52" s="2">
        <v>200</v>
      </c>
      <c r="G52" s="2">
        <f t="shared" si="3"/>
        <v>378</v>
      </c>
      <c r="H52" s="9"/>
    </row>
    <row r="53" spans="1:8" ht="15" customHeight="1">
      <c r="A53" s="37"/>
      <c r="B53" s="43" t="s">
        <v>43</v>
      </c>
      <c r="C53" s="43"/>
      <c r="D53" s="2">
        <v>62</v>
      </c>
      <c r="E53" s="2">
        <v>96</v>
      </c>
      <c r="F53" s="2">
        <v>86</v>
      </c>
      <c r="G53" s="2">
        <f t="shared" si="3"/>
        <v>182</v>
      </c>
      <c r="H53" s="9"/>
    </row>
    <row r="54" spans="1:8" ht="15" customHeight="1">
      <c r="A54" s="37"/>
      <c r="B54" s="43" t="s">
        <v>44</v>
      </c>
      <c r="C54" s="43"/>
      <c r="D54" s="2">
        <v>140</v>
      </c>
      <c r="E54" s="2">
        <v>210</v>
      </c>
      <c r="F54" s="2">
        <v>209</v>
      </c>
      <c r="G54" s="2">
        <f t="shared" si="3"/>
        <v>419</v>
      </c>
      <c r="H54" s="9"/>
    </row>
    <row r="55" spans="1:8" ht="15" customHeight="1">
      <c r="A55" s="37"/>
      <c r="B55" s="43" t="s">
        <v>45</v>
      </c>
      <c r="C55" s="43"/>
      <c r="D55" s="2">
        <v>190</v>
      </c>
      <c r="E55" s="2">
        <v>274</v>
      </c>
      <c r="F55" s="2">
        <v>272</v>
      </c>
      <c r="G55" s="2">
        <f t="shared" si="3"/>
        <v>546</v>
      </c>
      <c r="H55" s="9"/>
    </row>
    <row r="56" spans="1:8" ht="15" customHeight="1">
      <c r="A56" s="37"/>
      <c r="B56" s="43" t="s">
        <v>46</v>
      </c>
      <c r="C56" s="43"/>
      <c r="D56" s="2">
        <v>478</v>
      </c>
      <c r="E56" s="2">
        <v>683</v>
      </c>
      <c r="F56" s="2">
        <v>692</v>
      </c>
      <c r="G56" s="2">
        <f t="shared" si="3"/>
        <v>1375</v>
      </c>
      <c r="H56" s="9"/>
    </row>
    <row r="57" spans="1:8" ht="15" customHeight="1">
      <c r="A57" s="37"/>
      <c r="B57" s="43" t="s">
        <v>47</v>
      </c>
      <c r="C57" s="43"/>
      <c r="D57" s="2">
        <v>297</v>
      </c>
      <c r="E57" s="2">
        <v>397</v>
      </c>
      <c r="F57" s="2">
        <v>393</v>
      </c>
      <c r="G57" s="2">
        <f t="shared" si="3"/>
        <v>790</v>
      </c>
      <c r="H57" s="9"/>
    </row>
    <row r="58" spans="1:8" ht="15" customHeight="1">
      <c r="A58" s="37"/>
      <c r="B58" s="43" t="s">
        <v>48</v>
      </c>
      <c r="C58" s="43"/>
      <c r="D58" s="2">
        <v>167</v>
      </c>
      <c r="E58" s="2">
        <v>266</v>
      </c>
      <c r="F58" s="2">
        <v>291</v>
      </c>
      <c r="G58" s="2">
        <f t="shared" si="3"/>
        <v>557</v>
      </c>
      <c r="H58" s="9"/>
    </row>
    <row r="59" spans="1:8" ht="15" customHeight="1">
      <c r="A59" s="37"/>
      <c r="B59" s="43" t="s">
        <v>49</v>
      </c>
      <c r="C59" s="43"/>
      <c r="D59" s="2">
        <v>98</v>
      </c>
      <c r="E59" s="2">
        <v>173</v>
      </c>
      <c r="F59" s="2">
        <v>175</v>
      </c>
      <c r="G59" s="2">
        <f t="shared" si="3"/>
        <v>348</v>
      </c>
      <c r="H59" s="9"/>
    </row>
    <row r="60" spans="1:8" ht="15" customHeight="1">
      <c r="A60" s="37"/>
      <c r="B60" s="43" t="s">
        <v>50</v>
      </c>
      <c r="C60" s="43"/>
      <c r="D60" s="2">
        <v>56</v>
      </c>
      <c r="E60" s="2">
        <v>110</v>
      </c>
      <c r="F60" s="2">
        <v>114</v>
      </c>
      <c r="G60" s="2">
        <f t="shared" si="3"/>
        <v>224</v>
      </c>
      <c r="H60" s="9"/>
    </row>
    <row r="61" spans="1:8" ht="15" customHeight="1">
      <c r="A61" s="37"/>
      <c r="B61" s="43" t="s">
        <v>51</v>
      </c>
      <c r="C61" s="43"/>
      <c r="D61" s="2">
        <v>85</v>
      </c>
      <c r="E61" s="2">
        <v>82</v>
      </c>
      <c r="F61" s="2">
        <v>3</v>
      </c>
      <c r="G61" s="2">
        <f t="shared" si="3"/>
        <v>85</v>
      </c>
      <c r="H61" s="9"/>
    </row>
    <row r="62" spans="1:7" ht="15" customHeight="1" thickBot="1">
      <c r="A62" s="39"/>
      <c r="B62" s="45" t="s">
        <v>90</v>
      </c>
      <c r="C62" s="45"/>
      <c r="D62" s="6">
        <f>SUM(D45:D61)</f>
        <v>3969</v>
      </c>
      <c r="E62" s="6">
        <f>SUM(E45:E61)</f>
        <v>5785</v>
      </c>
      <c r="F62" s="6">
        <f>SUM(F45:F61)</f>
        <v>5716</v>
      </c>
      <c r="G62" s="6">
        <f>SUM(G45:G61)</f>
        <v>11501</v>
      </c>
    </row>
    <row r="63" spans="1:7" ht="15" customHeight="1" thickTop="1">
      <c r="A63" s="38" t="s">
        <v>96</v>
      </c>
      <c r="B63" s="40" t="s">
        <v>52</v>
      </c>
      <c r="C63" s="41"/>
      <c r="D63" s="15">
        <v>65</v>
      </c>
      <c r="E63" s="15">
        <v>86</v>
      </c>
      <c r="F63" s="15">
        <v>88</v>
      </c>
      <c r="G63" s="15">
        <f>SUM(E63:F63)</f>
        <v>174</v>
      </c>
    </row>
    <row r="64" spans="1:7" ht="15" customHeight="1">
      <c r="A64" s="37"/>
      <c r="B64" s="33" t="s">
        <v>53</v>
      </c>
      <c r="C64" s="34"/>
      <c r="D64" s="2">
        <v>107</v>
      </c>
      <c r="E64" s="2">
        <v>162</v>
      </c>
      <c r="F64" s="2">
        <v>160</v>
      </c>
      <c r="G64" s="2">
        <f>SUM(E64:F64)</f>
        <v>322</v>
      </c>
    </row>
    <row r="65" spans="1:7" ht="15" customHeight="1">
      <c r="A65" s="37"/>
      <c r="B65" s="33" t="s">
        <v>54</v>
      </c>
      <c r="C65" s="34"/>
      <c r="D65" s="2">
        <v>106</v>
      </c>
      <c r="E65" s="2">
        <v>169</v>
      </c>
      <c r="F65" s="2">
        <v>168</v>
      </c>
      <c r="G65" s="2">
        <f aca="true" t="shared" si="4" ref="G65:G89">SUM(E65:F65)</f>
        <v>337</v>
      </c>
    </row>
    <row r="66" spans="1:7" ht="15" customHeight="1">
      <c r="A66" s="37"/>
      <c r="B66" s="33" t="s">
        <v>55</v>
      </c>
      <c r="C66" s="34"/>
      <c r="D66" s="2">
        <v>182</v>
      </c>
      <c r="E66" s="2">
        <v>298</v>
      </c>
      <c r="F66" s="2">
        <v>279</v>
      </c>
      <c r="G66" s="2">
        <f t="shared" si="4"/>
        <v>577</v>
      </c>
    </row>
    <row r="67" spans="1:7" ht="15" customHeight="1">
      <c r="A67" s="37"/>
      <c r="B67" s="33" t="s">
        <v>56</v>
      </c>
      <c r="C67" s="34"/>
      <c r="D67" s="2">
        <v>151</v>
      </c>
      <c r="E67" s="2">
        <v>240</v>
      </c>
      <c r="F67" s="2">
        <v>213</v>
      </c>
      <c r="G67" s="2">
        <f t="shared" si="4"/>
        <v>453</v>
      </c>
    </row>
    <row r="68" spans="1:7" ht="15" customHeight="1">
      <c r="A68" s="37"/>
      <c r="B68" s="33" t="s">
        <v>57</v>
      </c>
      <c r="C68" s="34"/>
      <c r="D68" s="2">
        <v>128</v>
      </c>
      <c r="E68" s="2">
        <v>167</v>
      </c>
      <c r="F68" s="2">
        <v>169</v>
      </c>
      <c r="G68" s="2">
        <f t="shared" si="4"/>
        <v>336</v>
      </c>
    </row>
    <row r="69" spans="1:7" ht="15" customHeight="1">
      <c r="A69" s="37"/>
      <c r="B69" s="33" t="s">
        <v>58</v>
      </c>
      <c r="C69" s="34"/>
      <c r="D69" s="2">
        <v>149</v>
      </c>
      <c r="E69" s="2">
        <v>240</v>
      </c>
      <c r="F69" s="2">
        <v>211</v>
      </c>
      <c r="G69" s="2">
        <f t="shared" si="4"/>
        <v>451</v>
      </c>
    </row>
    <row r="70" spans="1:7" ht="15" customHeight="1">
      <c r="A70" s="37"/>
      <c r="B70" s="33" t="s">
        <v>59</v>
      </c>
      <c r="C70" s="34"/>
      <c r="D70" s="2">
        <v>169</v>
      </c>
      <c r="E70" s="2">
        <v>284</v>
      </c>
      <c r="F70" s="2">
        <v>287</v>
      </c>
      <c r="G70" s="2">
        <f t="shared" si="4"/>
        <v>571</v>
      </c>
    </row>
    <row r="71" spans="1:7" ht="15" customHeight="1">
      <c r="A71" s="37"/>
      <c r="B71" s="33" t="s">
        <v>60</v>
      </c>
      <c r="C71" s="34"/>
      <c r="D71" s="2">
        <v>202</v>
      </c>
      <c r="E71" s="2">
        <v>340</v>
      </c>
      <c r="F71" s="2">
        <v>330</v>
      </c>
      <c r="G71" s="2">
        <f t="shared" si="4"/>
        <v>670</v>
      </c>
    </row>
    <row r="72" spans="1:7" ht="15" customHeight="1">
      <c r="A72" s="37"/>
      <c r="B72" s="33" t="s">
        <v>61</v>
      </c>
      <c r="C72" s="34"/>
      <c r="D72" s="2">
        <v>159</v>
      </c>
      <c r="E72" s="2">
        <v>251</v>
      </c>
      <c r="F72" s="2">
        <v>267</v>
      </c>
      <c r="G72" s="2">
        <f t="shared" si="4"/>
        <v>518</v>
      </c>
    </row>
    <row r="73" spans="1:7" ht="15" customHeight="1">
      <c r="A73" s="37"/>
      <c r="B73" s="33" t="s">
        <v>62</v>
      </c>
      <c r="C73" s="34"/>
      <c r="D73" s="2">
        <v>95</v>
      </c>
      <c r="E73" s="2">
        <v>156</v>
      </c>
      <c r="F73" s="2">
        <v>143</v>
      </c>
      <c r="G73" s="2">
        <f t="shared" si="4"/>
        <v>299</v>
      </c>
    </row>
    <row r="74" spans="1:7" ht="15" customHeight="1">
      <c r="A74" s="37"/>
      <c r="B74" s="33" t="s">
        <v>63</v>
      </c>
      <c r="C74" s="34"/>
      <c r="D74" s="2">
        <v>59</v>
      </c>
      <c r="E74" s="2">
        <v>96</v>
      </c>
      <c r="F74" s="2">
        <v>81</v>
      </c>
      <c r="G74" s="2">
        <f t="shared" si="4"/>
        <v>177</v>
      </c>
    </row>
    <row r="75" spans="1:7" ht="15" customHeight="1">
      <c r="A75" s="37"/>
      <c r="B75" s="33" t="s">
        <v>64</v>
      </c>
      <c r="C75" s="34"/>
      <c r="D75" s="2">
        <v>118</v>
      </c>
      <c r="E75" s="2">
        <v>195</v>
      </c>
      <c r="F75" s="2">
        <v>181</v>
      </c>
      <c r="G75" s="2">
        <f t="shared" si="4"/>
        <v>376</v>
      </c>
    </row>
    <row r="76" spans="1:7" ht="15" customHeight="1">
      <c r="A76" s="37"/>
      <c r="B76" s="33" t="s">
        <v>65</v>
      </c>
      <c r="C76" s="34"/>
      <c r="D76" s="2">
        <v>281</v>
      </c>
      <c r="E76" s="2">
        <v>453</v>
      </c>
      <c r="F76" s="2">
        <v>456</v>
      </c>
      <c r="G76" s="2">
        <f t="shared" si="4"/>
        <v>909</v>
      </c>
    </row>
    <row r="77" spans="1:7" ht="15" customHeight="1">
      <c r="A77" s="37"/>
      <c r="B77" s="33" t="s">
        <v>66</v>
      </c>
      <c r="C77" s="34"/>
      <c r="D77" s="2">
        <v>668</v>
      </c>
      <c r="E77" s="2">
        <v>1000</v>
      </c>
      <c r="F77" s="2">
        <v>1040</v>
      </c>
      <c r="G77" s="2">
        <f t="shared" si="4"/>
        <v>2040</v>
      </c>
    </row>
    <row r="78" spans="1:7" ht="15" customHeight="1">
      <c r="A78" s="37"/>
      <c r="B78" s="33" t="s">
        <v>67</v>
      </c>
      <c r="C78" s="34"/>
      <c r="D78" s="2">
        <v>206</v>
      </c>
      <c r="E78" s="2">
        <v>351</v>
      </c>
      <c r="F78" s="2">
        <v>333</v>
      </c>
      <c r="G78" s="2">
        <f t="shared" si="4"/>
        <v>684</v>
      </c>
    </row>
    <row r="79" spans="1:7" ht="15" customHeight="1">
      <c r="A79" s="37"/>
      <c r="B79" s="33" t="s">
        <v>68</v>
      </c>
      <c r="C79" s="34"/>
      <c r="D79" s="2">
        <v>136</v>
      </c>
      <c r="E79" s="2">
        <v>211</v>
      </c>
      <c r="F79" s="2">
        <v>194</v>
      </c>
      <c r="G79" s="2">
        <f t="shared" si="4"/>
        <v>405</v>
      </c>
    </row>
    <row r="80" spans="1:7" ht="15" customHeight="1">
      <c r="A80" s="37"/>
      <c r="B80" s="33" t="s">
        <v>69</v>
      </c>
      <c r="C80" s="34"/>
      <c r="D80" s="2">
        <v>274</v>
      </c>
      <c r="E80" s="2">
        <v>458</v>
      </c>
      <c r="F80" s="2">
        <v>443</v>
      </c>
      <c r="G80" s="2">
        <f t="shared" si="4"/>
        <v>901</v>
      </c>
    </row>
    <row r="81" spans="1:7" ht="15" customHeight="1">
      <c r="A81" s="37"/>
      <c r="B81" s="33" t="s">
        <v>70</v>
      </c>
      <c r="C81" s="34"/>
      <c r="D81" s="2">
        <v>97</v>
      </c>
      <c r="E81" s="2">
        <v>169</v>
      </c>
      <c r="F81" s="2">
        <v>159</v>
      </c>
      <c r="G81" s="2">
        <f t="shared" si="4"/>
        <v>328</v>
      </c>
    </row>
    <row r="82" spans="1:7" ht="15" customHeight="1">
      <c r="A82" s="37"/>
      <c r="B82" s="33" t="s">
        <v>71</v>
      </c>
      <c r="C82" s="34"/>
      <c r="D82" s="2">
        <v>77</v>
      </c>
      <c r="E82" s="2">
        <v>126</v>
      </c>
      <c r="F82" s="2">
        <v>124</v>
      </c>
      <c r="G82" s="2">
        <f t="shared" si="4"/>
        <v>250</v>
      </c>
    </row>
    <row r="83" spans="1:7" ht="15" customHeight="1">
      <c r="A83" s="37"/>
      <c r="B83" s="33" t="s">
        <v>72</v>
      </c>
      <c r="C83" s="34"/>
      <c r="D83" s="2">
        <v>122</v>
      </c>
      <c r="E83" s="2">
        <v>210</v>
      </c>
      <c r="F83" s="2">
        <v>233</v>
      </c>
      <c r="G83" s="2">
        <f t="shared" si="4"/>
        <v>443</v>
      </c>
    </row>
    <row r="84" spans="1:7" ht="15" customHeight="1">
      <c r="A84" s="37"/>
      <c r="B84" s="33" t="s">
        <v>73</v>
      </c>
      <c r="C84" s="34"/>
      <c r="D84" s="2">
        <v>72</v>
      </c>
      <c r="E84" s="2">
        <v>125</v>
      </c>
      <c r="F84" s="2">
        <v>133</v>
      </c>
      <c r="G84" s="2">
        <f t="shared" si="4"/>
        <v>258</v>
      </c>
    </row>
    <row r="85" spans="1:7" ht="15" customHeight="1">
      <c r="A85" s="37"/>
      <c r="B85" s="33" t="s">
        <v>74</v>
      </c>
      <c r="C85" s="34"/>
      <c r="D85" s="2">
        <v>115</v>
      </c>
      <c r="E85" s="2">
        <v>209</v>
      </c>
      <c r="F85" s="2">
        <v>229</v>
      </c>
      <c r="G85" s="2">
        <f t="shared" si="4"/>
        <v>438</v>
      </c>
    </row>
    <row r="86" spans="1:7" ht="15" customHeight="1">
      <c r="A86" s="37"/>
      <c r="B86" s="33" t="s">
        <v>75</v>
      </c>
      <c r="C86" s="34"/>
      <c r="D86" s="2">
        <v>43</v>
      </c>
      <c r="E86" s="2">
        <v>77</v>
      </c>
      <c r="F86" s="2">
        <v>82</v>
      </c>
      <c r="G86" s="2">
        <f t="shared" si="4"/>
        <v>159</v>
      </c>
    </row>
    <row r="87" spans="1:7" ht="15" customHeight="1">
      <c r="A87" s="37"/>
      <c r="B87" s="33" t="s">
        <v>76</v>
      </c>
      <c r="C87" s="34"/>
      <c r="D87" s="2">
        <v>62</v>
      </c>
      <c r="E87" s="2">
        <v>26</v>
      </c>
      <c r="F87" s="2">
        <v>36</v>
      </c>
      <c r="G87" s="2">
        <f t="shared" si="4"/>
        <v>62</v>
      </c>
    </row>
    <row r="88" spans="1:7" ht="15" customHeight="1">
      <c r="A88" s="37"/>
      <c r="B88" s="33" t="s">
        <v>77</v>
      </c>
      <c r="C88" s="34"/>
      <c r="D88" s="2">
        <v>103</v>
      </c>
      <c r="E88" s="2">
        <v>32</v>
      </c>
      <c r="F88" s="2">
        <v>71</v>
      </c>
      <c r="G88" s="2">
        <f t="shared" si="4"/>
        <v>103</v>
      </c>
    </row>
    <row r="89" spans="1:7" ht="15" customHeight="1">
      <c r="A89" s="37"/>
      <c r="B89" s="33" t="s">
        <v>78</v>
      </c>
      <c r="C89" s="34"/>
      <c r="D89" s="2">
        <v>55</v>
      </c>
      <c r="E89" s="2">
        <v>34</v>
      </c>
      <c r="F89" s="2">
        <v>21</v>
      </c>
      <c r="G89" s="2">
        <f t="shared" si="4"/>
        <v>55</v>
      </c>
    </row>
    <row r="90" spans="1:7" ht="15" customHeight="1" thickBot="1">
      <c r="A90" s="39"/>
      <c r="B90" s="45" t="s">
        <v>91</v>
      </c>
      <c r="C90" s="45"/>
      <c r="D90" s="6">
        <f>SUM(D63:D89)</f>
        <v>4001</v>
      </c>
      <c r="E90" s="6">
        <f>SUM(E63:E89)</f>
        <v>6165</v>
      </c>
      <c r="F90" s="6">
        <f>SUM(F63:F89)</f>
        <v>6131</v>
      </c>
      <c r="G90" s="6">
        <f>SUM(G63:G89)</f>
        <v>12296</v>
      </c>
    </row>
    <row r="91" spans="1:11" ht="15" customHeight="1" thickBot="1" thickTop="1">
      <c r="A91" s="10"/>
      <c r="B91" s="51" t="s">
        <v>97</v>
      </c>
      <c r="C91" s="52"/>
      <c r="D91" s="8">
        <f>SUM(D6:D25,D27:D43,D45:D61,D63:D89)</f>
        <v>13777</v>
      </c>
      <c r="E91" s="8">
        <f>SUM(E6:E25,E27:E43,E45:E61,E63:E89)</f>
        <v>20402</v>
      </c>
      <c r="F91" s="8">
        <f>SUM(F6:F25,F27:F43,F45:F61,F63:F89)</f>
        <v>20191</v>
      </c>
      <c r="G91" s="8">
        <f>SUM(G6:G25,G27:G43,G45:G61,G63:G89)</f>
        <v>40593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3" t="s">
        <v>85</v>
      </c>
      <c r="C95" s="54"/>
      <c r="D95" s="54"/>
      <c r="E95" s="54"/>
      <c r="F95" s="46"/>
      <c r="G95" s="47"/>
    </row>
    <row r="96" spans="2:7" ht="15" customHeight="1">
      <c r="B96" s="55"/>
      <c r="C96" s="55"/>
      <c r="D96" s="55"/>
      <c r="E96" s="55"/>
      <c r="F96" s="48"/>
      <c r="G96" s="48"/>
    </row>
    <row r="97" spans="1:7" ht="15" customHeight="1">
      <c r="A97" s="26"/>
      <c r="B97" s="58" t="s">
        <v>109</v>
      </c>
      <c r="C97" s="59"/>
      <c r="D97" s="60"/>
      <c r="E97" s="25" t="s">
        <v>81</v>
      </c>
      <c r="F97" s="25" t="s">
        <v>82</v>
      </c>
      <c r="G97" s="25" t="s">
        <v>83</v>
      </c>
    </row>
    <row r="98" spans="1:7" ht="15" customHeight="1">
      <c r="A98" s="27"/>
      <c r="B98" s="61" t="s">
        <v>110</v>
      </c>
      <c r="C98" s="61"/>
      <c r="D98" s="24">
        <v>21</v>
      </c>
      <c r="E98" s="62"/>
      <c r="F98" s="62"/>
      <c r="G98" s="62"/>
    </row>
    <row r="99" spans="1:7" ht="15" customHeight="1" thickBot="1">
      <c r="A99" s="27"/>
      <c r="B99" s="57" t="s">
        <v>111</v>
      </c>
      <c r="C99" s="57"/>
      <c r="D99" s="13">
        <v>53</v>
      </c>
      <c r="E99" s="63"/>
      <c r="F99" s="63"/>
      <c r="G99" s="63"/>
    </row>
    <row r="100" spans="1:7" ht="15" customHeight="1" thickBot="1" thickTop="1">
      <c r="A100" s="14"/>
      <c r="B100" s="56" t="s">
        <v>84</v>
      </c>
      <c r="C100" s="56"/>
      <c r="D100" s="28">
        <f>SUM(D98:D99)</f>
        <v>74</v>
      </c>
      <c r="E100" s="28">
        <v>32</v>
      </c>
      <c r="F100" s="28">
        <v>57</v>
      </c>
      <c r="G100" s="28">
        <f>SUM(E100:F100)</f>
        <v>89</v>
      </c>
    </row>
    <row r="101" ht="14.25" thickTop="1"/>
  </sheetData>
  <sheetProtection sheet="1"/>
  <mergeCells count="104">
    <mergeCell ref="G98:G99"/>
    <mergeCell ref="B99:C99"/>
    <mergeCell ref="B87:C87"/>
    <mergeCell ref="B88:C88"/>
    <mergeCell ref="B100:C100"/>
    <mergeCell ref="B91:C91"/>
    <mergeCell ref="B95:E96"/>
    <mergeCell ref="F95:G96"/>
    <mergeCell ref="B97:D97"/>
    <mergeCell ref="B98:C98"/>
    <mergeCell ref="E98:E99"/>
    <mergeCell ref="F98:F99"/>
    <mergeCell ref="B89:C89"/>
    <mergeCell ref="B90:C90"/>
    <mergeCell ref="B79:C79"/>
    <mergeCell ref="B80:C80"/>
    <mergeCell ref="B81:C81"/>
    <mergeCell ref="B82:C82"/>
    <mergeCell ref="B83:C83"/>
    <mergeCell ref="B84:C84"/>
    <mergeCell ref="B85:C85"/>
    <mergeCell ref="B86:C86"/>
    <mergeCell ref="B71:C71"/>
    <mergeCell ref="B72:C72"/>
    <mergeCell ref="B73:C73"/>
    <mergeCell ref="B74:C74"/>
    <mergeCell ref="B75:C75"/>
    <mergeCell ref="B76:C76"/>
    <mergeCell ref="B58:C58"/>
    <mergeCell ref="B59:C59"/>
    <mergeCell ref="B60:C60"/>
    <mergeCell ref="B61:C61"/>
    <mergeCell ref="B77:C77"/>
    <mergeCell ref="B78:C78"/>
    <mergeCell ref="B67:C67"/>
    <mergeCell ref="B68:C68"/>
    <mergeCell ref="B69:C69"/>
    <mergeCell ref="B70:C70"/>
    <mergeCell ref="B54:C54"/>
    <mergeCell ref="B55:C55"/>
    <mergeCell ref="B62:C62"/>
    <mergeCell ref="A63:A90"/>
    <mergeCell ref="B63:C63"/>
    <mergeCell ref="B64:C64"/>
    <mergeCell ref="B65:C65"/>
    <mergeCell ref="B66:C66"/>
    <mergeCell ref="A45:A62"/>
    <mergeCell ref="B51:C51"/>
    <mergeCell ref="B47:C47"/>
    <mergeCell ref="B48:C48"/>
    <mergeCell ref="B49:C49"/>
    <mergeCell ref="B50:C50"/>
    <mergeCell ref="B52:C52"/>
    <mergeCell ref="B53:C53"/>
    <mergeCell ref="B37:C37"/>
    <mergeCell ref="B38:C38"/>
    <mergeCell ref="B39:C39"/>
    <mergeCell ref="B40:C40"/>
    <mergeCell ref="B56:C56"/>
    <mergeCell ref="B57:C57"/>
    <mergeCell ref="B43:C43"/>
    <mergeCell ref="B44:C44"/>
    <mergeCell ref="B45:C45"/>
    <mergeCell ref="B46:C46"/>
    <mergeCell ref="B24:C24"/>
    <mergeCell ref="B25:C25"/>
    <mergeCell ref="B41:C41"/>
    <mergeCell ref="B42:C42"/>
    <mergeCell ref="B31:C31"/>
    <mergeCell ref="B32:C32"/>
    <mergeCell ref="B33:C33"/>
    <mergeCell ref="B34:C34"/>
    <mergeCell ref="B35:C35"/>
    <mergeCell ref="B36:C36"/>
    <mergeCell ref="B18:C18"/>
    <mergeCell ref="B19:C19"/>
    <mergeCell ref="B26:C26"/>
    <mergeCell ref="A27:A44"/>
    <mergeCell ref="B27:C27"/>
    <mergeCell ref="B28:C28"/>
    <mergeCell ref="B29:C29"/>
    <mergeCell ref="B30:C30"/>
    <mergeCell ref="B22:C22"/>
    <mergeCell ref="B23:C23"/>
    <mergeCell ref="F1:G1"/>
    <mergeCell ref="A2:G3"/>
    <mergeCell ref="B4:C4"/>
    <mergeCell ref="E4:G4"/>
    <mergeCell ref="B20:C20"/>
    <mergeCell ref="B21:C21"/>
    <mergeCell ref="B10:C10"/>
    <mergeCell ref="B11:C11"/>
    <mergeCell ref="B12:C12"/>
    <mergeCell ref="B13:C13"/>
    <mergeCell ref="B5:C5"/>
    <mergeCell ref="A6:A26"/>
    <mergeCell ref="B6:C6"/>
    <mergeCell ref="B7:C7"/>
    <mergeCell ref="B8:C8"/>
    <mergeCell ref="B9:C9"/>
    <mergeCell ref="B14:C14"/>
    <mergeCell ref="B15:C15"/>
    <mergeCell ref="B16:C16"/>
    <mergeCell ref="B17:C17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SheetLayoutView="75" zoomScalePageLayoutView="0" workbookViewId="0" topLeftCell="A4">
      <selection activeCell="D7" sqref="D7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9" t="s">
        <v>99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441</v>
      </c>
      <c r="E6" s="2">
        <v>677</v>
      </c>
      <c r="F6" s="2">
        <v>691</v>
      </c>
      <c r="G6" s="2">
        <f aca="true" t="shared" si="0" ref="G6:G24">SUM(E6:F6)</f>
        <v>1368</v>
      </c>
      <c r="H6" s="9"/>
    </row>
    <row r="7" spans="1:7" ht="15" customHeight="1">
      <c r="A7" s="37"/>
      <c r="B7" s="33" t="s">
        <v>1</v>
      </c>
      <c r="C7" s="34"/>
      <c r="D7" s="2">
        <f>168-D24</f>
        <v>138</v>
      </c>
      <c r="E7" s="2">
        <f>243-E24</f>
        <v>203</v>
      </c>
      <c r="F7" s="2">
        <f>250-F24</f>
        <v>207</v>
      </c>
      <c r="G7" s="2">
        <f t="shared" si="0"/>
        <v>410</v>
      </c>
    </row>
    <row r="8" spans="1:11" ht="15" customHeight="1">
      <c r="A8" s="37"/>
      <c r="B8" s="33" t="s">
        <v>2</v>
      </c>
      <c r="C8" s="34"/>
      <c r="D8" s="2">
        <v>84</v>
      </c>
      <c r="E8" s="2">
        <v>113</v>
      </c>
      <c r="F8" s="2">
        <v>119</v>
      </c>
      <c r="G8" s="2">
        <f t="shared" si="0"/>
        <v>232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299</v>
      </c>
      <c r="E9" s="2">
        <v>432</v>
      </c>
      <c r="F9" s="2">
        <v>465</v>
      </c>
      <c r="G9" s="2">
        <f t="shared" si="0"/>
        <v>897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79</v>
      </c>
      <c r="E10" s="2">
        <v>100</v>
      </c>
      <c r="F10" s="2">
        <v>105</v>
      </c>
      <c r="G10" s="2">
        <f t="shared" si="0"/>
        <v>205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67</v>
      </c>
      <c r="E11" s="2">
        <v>101</v>
      </c>
      <c r="F11" s="2">
        <v>95</v>
      </c>
      <c r="G11" s="2">
        <f t="shared" si="0"/>
        <v>196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79</v>
      </c>
      <c r="E12" s="2">
        <v>124</v>
      </c>
      <c r="F12" s="2">
        <v>129</v>
      </c>
      <c r="G12" s="2">
        <f t="shared" si="0"/>
        <v>253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323</v>
      </c>
      <c r="E13" s="2">
        <v>501</v>
      </c>
      <c r="F13" s="2">
        <v>490</v>
      </c>
      <c r="G13" s="2">
        <f t="shared" si="0"/>
        <v>991</v>
      </c>
    </row>
    <row r="14" spans="1:7" ht="15" customHeight="1">
      <c r="A14" s="37"/>
      <c r="B14" s="33" t="s">
        <v>8</v>
      </c>
      <c r="C14" s="34"/>
      <c r="D14" s="2">
        <v>135</v>
      </c>
      <c r="E14" s="2">
        <v>237</v>
      </c>
      <c r="F14" s="2">
        <v>216</v>
      </c>
      <c r="G14" s="2">
        <f t="shared" si="0"/>
        <v>453</v>
      </c>
    </row>
    <row r="15" spans="1:7" ht="15" customHeight="1">
      <c r="A15" s="37"/>
      <c r="B15" s="33" t="s">
        <v>9</v>
      </c>
      <c r="C15" s="34"/>
      <c r="D15" s="2">
        <v>208</v>
      </c>
      <c r="E15" s="2">
        <v>307</v>
      </c>
      <c r="F15" s="2">
        <v>313</v>
      </c>
      <c r="G15" s="2">
        <f t="shared" si="0"/>
        <v>620</v>
      </c>
    </row>
    <row r="16" spans="1:7" ht="15" customHeight="1">
      <c r="A16" s="37"/>
      <c r="B16" s="33" t="s">
        <v>10</v>
      </c>
      <c r="C16" s="34"/>
      <c r="D16" s="2">
        <v>118</v>
      </c>
      <c r="E16" s="2">
        <v>190</v>
      </c>
      <c r="F16" s="2">
        <v>182</v>
      </c>
      <c r="G16" s="2">
        <f t="shared" si="0"/>
        <v>372</v>
      </c>
    </row>
    <row r="17" spans="1:7" ht="15" customHeight="1">
      <c r="A17" s="37"/>
      <c r="B17" s="33" t="s">
        <v>11</v>
      </c>
      <c r="C17" s="34"/>
      <c r="D17" s="2">
        <v>140</v>
      </c>
      <c r="E17" s="2">
        <v>208</v>
      </c>
      <c r="F17" s="2">
        <v>241</v>
      </c>
      <c r="G17" s="2">
        <f t="shared" si="0"/>
        <v>449</v>
      </c>
    </row>
    <row r="18" spans="1:7" ht="15" customHeight="1">
      <c r="A18" s="37"/>
      <c r="B18" s="33" t="s">
        <v>12</v>
      </c>
      <c r="C18" s="34"/>
      <c r="D18" s="2">
        <v>207</v>
      </c>
      <c r="E18" s="2">
        <v>233</v>
      </c>
      <c r="F18" s="2">
        <v>238</v>
      </c>
      <c r="G18" s="2">
        <f t="shared" si="0"/>
        <v>471</v>
      </c>
    </row>
    <row r="19" spans="1:7" ht="15" customHeight="1">
      <c r="A19" s="37"/>
      <c r="B19" s="33" t="s">
        <v>13</v>
      </c>
      <c r="C19" s="34"/>
      <c r="D19" s="2">
        <v>170</v>
      </c>
      <c r="E19" s="2">
        <v>279</v>
      </c>
      <c r="F19" s="2">
        <v>270</v>
      </c>
      <c r="G19" s="2">
        <f t="shared" si="0"/>
        <v>549</v>
      </c>
    </row>
    <row r="20" spans="1:7" ht="15" customHeight="1">
      <c r="A20" s="37"/>
      <c r="B20" s="33" t="s">
        <v>14</v>
      </c>
      <c r="C20" s="34"/>
      <c r="D20" s="2">
        <v>195</v>
      </c>
      <c r="E20" s="2">
        <v>161</v>
      </c>
      <c r="F20" s="2">
        <v>211</v>
      </c>
      <c r="G20" s="2">
        <f t="shared" si="0"/>
        <v>372</v>
      </c>
    </row>
    <row r="21" spans="1:7" ht="15" customHeight="1">
      <c r="A21" s="37"/>
      <c r="B21" s="33" t="s">
        <v>15</v>
      </c>
      <c r="C21" s="34"/>
      <c r="D21" s="2">
        <v>389</v>
      </c>
      <c r="E21" s="2">
        <v>672</v>
      </c>
      <c r="F21" s="2">
        <v>649</v>
      </c>
      <c r="G21" s="2">
        <f t="shared" si="0"/>
        <v>1321</v>
      </c>
    </row>
    <row r="22" spans="1:7" ht="15" customHeight="1">
      <c r="A22" s="37"/>
      <c r="B22" s="33" t="s">
        <v>16</v>
      </c>
      <c r="C22" s="34"/>
      <c r="D22" s="2">
        <v>266</v>
      </c>
      <c r="E22" s="2">
        <v>423</v>
      </c>
      <c r="F22" s="2">
        <v>460</v>
      </c>
      <c r="G22" s="2">
        <f t="shared" si="0"/>
        <v>883</v>
      </c>
    </row>
    <row r="23" spans="1:7" ht="15" customHeight="1">
      <c r="A23" s="37"/>
      <c r="B23" s="33" t="s">
        <v>17</v>
      </c>
      <c r="C23" s="34"/>
      <c r="D23" s="2">
        <v>370</v>
      </c>
      <c r="E23" s="2">
        <v>586</v>
      </c>
      <c r="F23" s="2">
        <v>526</v>
      </c>
      <c r="G23" s="2">
        <f t="shared" si="0"/>
        <v>1112</v>
      </c>
    </row>
    <row r="24" spans="1:12" ht="15" customHeight="1">
      <c r="A24" s="37"/>
      <c r="B24" s="33" t="s">
        <v>92</v>
      </c>
      <c r="C24" s="34"/>
      <c r="D24" s="2">
        <v>30</v>
      </c>
      <c r="E24" s="2">
        <v>40</v>
      </c>
      <c r="F24" s="2">
        <v>43</v>
      </c>
      <c r="G24" s="2">
        <f t="shared" si="0"/>
        <v>83</v>
      </c>
      <c r="I24" s="9"/>
      <c r="J24" s="9"/>
      <c r="K24" s="9"/>
      <c r="L24" s="9"/>
    </row>
    <row r="25" spans="1:11" ht="15" customHeight="1" thickBot="1">
      <c r="A25" s="37"/>
      <c r="B25" s="42" t="s">
        <v>88</v>
      </c>
      <c r="C25" s="42"/>
      <c r="D25" s="7">
        <f>SUM(D6:D24)</f>
        <v>3738</v>
      </c>
      <c r="E25" s="7">
        <f>SUM(E6:E24)</f>
        <v>5587</v>
      </c>
      <c r="F25" s="7">
        <f>SUM(F6:F24)</f>
        <v>5650</v>
      </c>
      <c r="G25" s="7">
        <f>SUM(G6:G24)</f>
        <v>11237</v>
      </c>
      <c r="H25" s="9"/>
      <c r="I25" s="9"/>
      <c r="J25" s="9"/>
      <c r="K25" s="9"/>
    </row>
    <row r="26" spans="1:7" ht="15" customHeight="1" thickTop="1">
      <c r="A26" s="38" t="s">
        <v>94</v>
      </c>
      <c r="B26" s="40" t="s">
        <v>18</v>
      </c>
      <c r="C26" s="41"/>
      <c r="D26" s="15">
        <v>246</v>
      </c>
      <c r="E26" s="15">
        <v>418</v>
      </c>
      <c r="F26" s="15">
        <v>367</v>
      </c>
      <c r="G26" s="15">
        <f aca="true" t="shared" si="1" ref="G26:G42">SUM(E26:F26)</f>
        <v>785</v>
      </c>
    </row>
    <row r="27" spans="1:7" ht="15" customHeight="1">
      <c r="A27" s="37"/>
      <c r="B27" s="33" t="s">
        <v>19</v>
      </c>
      <c r="C27" s="34"/>
      <c r="D27" s="2">
        <v>107</v>
      </c>
      <c r="E27" s="2">
        <v>146</v>
      </c>
      <c r="F27" s="2">
        <v>134</v>
      </c>
      <c r="G27" s="2">
        <f t="shared" si="1"/>
        <v>280</v>
      </c>
    </row>
    <row r="28" spans="1:7" ht="15" customHeight="1">
      <c r="A28" s="37"/>
      <c r="B28" s="33" t="s">
        <v>20</v>
      </c>
      <c r="C28" s="34"/>
      <c r="D28" s="2">
        <v>58</v>
      </c>
      <c r="E28" s="2">
        <v>88</v>
      </c>
      <c r="F28" s="2">
        <v>85</v>
      </c>
      <c r="G28" s="2">
        <f t="shared" si="1"/>
        <v>173</v>
      </c>
    </row>
    <row r="29" spans="1:7" ht="15" customHeight="1">
      <c r="A29" s="37"/>
      <c r="B29" s="33" t="s">
        <v>21</v>
      </c>
      <c r="C29" s="34"/>
      <c r="D29" s="2">
        <v>216</v>
      </c>
      <c r="E29" s="2">
        <v>334</v>
      </c>
      <c r="F29" s="2">
        <v>296</v>
      </c>
      <c r="G29" s="2">
        <f t="shared" si="1"/>
        <v>630</v>
      </c>
    </row>
    <row r="30" spans="1:7" ht="15" customHeight="1">
      <c r="A30" s="37"/>
      <c r="B30" s="33" t="s">
        <v>22</v>
      </c>
      <c r="C30" s="34"/>
      <c r="D30" s="2">
        <v>50</v>
      </c>
      <c r="E30" s="2">
        <v>64</v>
      </c>
      <c r="F30" s="2">
        <v>63</v>
      </c>
      <c r="G30" s="2">
        <f t="shared" si="1"/>
        <v>127</v>
      </c>
    </row>
    <row r="31" spans="1:7" ht="15" customHeight="1">
      <c r="A31" s="37"/>
      <c r="B31" s="33" t="s">
        <v>23</v>
      </c>
      <c r="C31" s="34"/>
      <c r="D31" s="2">
        <v>124</v>
      </c>
      <c r="E31" s="2">
        <v>196</v>
      </c>
      <c r="F31" s="2">
        <v>186</v>
      </c>
      <c r="G31" s="2">
        <f t="shared" si="1"/>
        <v>382</v>
      </c>
    </row>
    <row r="32" spans="1:7" ht="15" customHeight="1">
      <c r="A32" s="37"/>
      <c r="B32" s="33" t="s">
        <v>24</v>
      </c>
      <c r="C32" s="34"/>
      <c r="D32" s="2">
        <v>216</v>
      </c>
      <c r="E32" s="2">
        <v>329</v>
      </c>
      <c r="F32" s="2">
        <v>316</v>
      </c>
      <c r="G32" s="2">
        <f t="shared" si="1"/>
        <v>645</v>
      </c>
    </row>
    <row r="33" spans="1:7" ht="15" customHeight="1">
      <c r="A33" s="37"/>
      <c r="B33" s="33" t="s">
        <v>25</v>
      </c>
      <c r="C33" s="34"/>
      <c r="D33" s="2">
        <v>251</v>
      </c>
      <c r="E33" s="2">
        <v>377</v>
      </c>
      <c r="F33" s="2">
        <v>362</v>
      </c>
      <c r="G33" s="2">
        <f t="shared" si="1"/>
        <v>739</v>
      </c>
    </row>
    <row r="34" spans="1:7" ht="15" customHeight="1">
      <c r="A34" s="37"/>
      <c r="B34" s="33" t="s">
        <v>26</v>
      </c>
      <c r="C34" s="34"/>
      <c r="D34" s="2">
        <v>177</v>
      </c>
      <c r="E34" s="2">
        <v>244</v>
      </c>
      <c r="F34" s="2">
        <v>263</v>
      </c>
      <c r="G34" s="2">
        <f t="shared" si="1"/>
        <v>507</v>
      </c>
    </row>
    <row r="35" spans="1:7" ht="15" customHeight="1">
      <c r="A35" s="37"/>
      <c r="B35" s="33" t="s">
        <v>27</v>
      </c>
      <c r="C35" s="34"/>
      <c r="D35" s="2">
        <v>149</v>
      </c>
      <c r="E35" s="2">
        <v>268</v>
      </c>
      <c r="F35" s="2">
        <v>249</v>
      </c>
      <c r="G35" s="2">
        <f t="shared" si="1"/>
        <v>517</v>
      </c>
    </row>
    <row r="36" spans="1:7" ht="15" customHeight="1">
      <c r="A36" s="37"/>
      <c r="B36" s="33" t="s">
        <v>28</v>
      </c>
      <c r="C36" s="34"/>
      <c r="D36" s="2">
        <v>149</v>
      </c>
      <c r="E36" s="2">
        <v>150</v>
      </c>
      <c r="F36" s="2">
        <v>139</v>
      </c>
      <c r="G36" s="2">
        <f t="shared" si="1"/>
        <v>289</v>
      </c>
    </row>
    <row r="37" spans="1:7" ht="15" customHeight="1">
      <c r="A37" s="37"/>
      <c r="B37" s="33" t="s">
        <v>29</v>
      </c>
      <c r="C37" s="34"/>
      <c r="D37" s="2">
        <v>32</v>
      </c>
      <c r="E37" s="2">
        <v>38</v>
      </c>
      <c r="F37" s="2">
        <v>21</v>
      </c>
      <c r="G37" s="2">
        <f t="shared" si="1"/>
        <v>59</v>
      </c>
    </row>
    <row r="38" spans="1:7" ht="15" customHeight="1">
      <c r="A38" s="37"/>
      <c r="B38" s="33" t="s">
        <v>30</v>
      </c>
      <c r="C38" s="34"/>
      <c r="D38" s="2">
        <v>33</v>
      </c>
      <c r="E38" s="2">
        <v>30</v>
      </c>
      <c r="F38" s="2">
        <v>3</v>
      </c>
      <c r="G38" s="2">
        <f t="shared" si="1"/>
        <v>33</v>
      </c>
    </row>
    <row r="39" spans="1:7" ht="15" customHeight="1">
      <c r="A39" s="37"/>
      <c r="B39" s="33" t="s">
        <v>31</v>
      </c>
      <c r="C39" s="34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7"/>
      <c r="B40" s="33" t="s">
        <v>32</v>
      </c>
      <c r="C40" s="34"/>
      <c r="D40" s="2">
        <v>72</v>
      </c>
      <c r="E40" s="2">
        <v>21</v>
      </c>
      <c r="F40" s="2">
        <v>52</v>
      </c>
      <c r="G40" s="2">
        <f t="shared" si="1"/>
        <v>73</v>
      </c>
    </row>
    <row r="41" spans="1:7" ht="15" customHeight="1">
      <c r="A41" s="37"/>
      <c r="B41" s="33" t="s">
        <v>33</v>
      </c>
      <c r="C41" s="34"/>
      <c r="D41" s="2">
        <v>54</v>
      </c>
      <c r="E41" s="2">
        <v>101</v>
      </c>
      <c r="F41" s="2">
        <v>105</v>
      </c>
      <c r="G41" s="2">
        <f t="shared" si="1"/>
        <v>206</v>
      </c>
    </row>
    <row r="42" spans="1:7" ht="15" customHeight="1">
      <c r="A42" s="37"/>
      <c r="B42" s="33" t="s">
        <v>34</v>
      </c>
      <c r="C42" s="34"/>
      <c r="D42" s="19">
        <v>42</v>
      </c>
      <c r="E42" s="19">
        <v>61</v>
      </c>
      <c r="F42" s="19">
        <v>62</v>
      </c>
      <c r="G42" s="2">
        <f t="shared" si="1"/>
        <v>123</v>
      </c>
    </row>
    <row r="43" spans="1:7" ht="15" customHeight="1" thickBot="1">
      <c r="A43" s="39"/>
      <c r="B43" s="42" t="s">
        <v>89</v>
      </c>
      <c r="C43" s="42"/>
      <c r="D43" s="6">
        <f>SUM(D26:D42)</f>
        <v>1976</v>
      </c>
      <c r="E43" s="6">
        <f>SUM(E26:E42)</f>
        <v>2865</v>
      </c>
      <c r="F43" s="6">
        <f>SUM(F26:F42)</f>
        <v>2703</v>
      </c>
      <c r="G43" s="6">
        <f>SUM(G26:G42)</f>
        <v>5568</v>
      </c>
    </row>
    <row r="44" spans="1:8" ht="15" customHeight="1" thickTop="1">
      <c r="A44" s="38" t="s">
        <v>95</v>
      </c>
      <c r="B44" s="44" t="s">
        <v>35</v>
      </c>
      <c r="C44" s="44"/>
      <c r="D44" s="19">
        <v>1013</v>
      </c>
      <c r="E44" s="19">
        <v>1532</v>
      </c>
      <c r="F44" s="19">
        <v>1518</v>
      </c>
      <c r="G44" s="15">
        <f aca="true" t="shared" si="2" ref="G44:G60">SUM(E44:F44)</f>
        <v>3050</v>
      </c>
      <c r="H44" s="9"/>
    </row>
    <row r="45" spans="1:8" ht="15" customHeight="1">
      <c r="A45" s="37"/>
      <c r="B45" s="43" t="s">
        <v>36</v>
      </c>
      <c r="C45" s="43"/>
      <c r="D45" s="2">
        <v>183</v>
      </c>
      <c r="E45" s="2">
        <v>173</v>
      </c>
      <c r="F45" s="2">
        <v>206</v>
      </c>
      <c r="G45" s="2">
        <f t="shared" si="2"/>
        <v>379</v>
      </c>
      <c r="H45" s="9"/>
    </row>
    <row r="46" spans="1:8" ht="15" customHeight="1">
      <c r="A46" s="37"/>
      <c r="B46" s="43" t="s">
        <v>37</v>
      </c>
      <c r="C46" s="43"/>
      <c r="D46" s="2">
        <v>323</v>
      </c>
      <c r="E46" s="2">
        <v>476</v>
      </c>
      <c r="F46" s="2">
        <v>433</v>
      </c>
      <c r="G46" s="2">
        <f t="shared" si="2"/>
        <v>909</v>
      </c>
      <c r="H46" s="9"/>
    </row>
    <row r="47" spans="1:8" ht="15" customHeight="1">
      <c r="A47" s="37"/>
      <c r="B47" s="43" t="s">
        <v>38</v>
      </c>
      <c r="C47" s="43"/>
      <c r="D47" s="2">
        <v>138</v>
      </c>
      <c r="E47" s="2">
        <v>218</v>
      </c>
      <c r="F47" s="2">
        <v>212</v>
      </c>
      <c r="G47" s="2">
        <f t="shared" si="2"/>
        <v>430</v>
      </c>
      <c r="H47" s="9"/>
    </row>
    <row r="48" spans="1:8" ht="15" customHeight="1">
      <c r="A48" s="37"/>
      <c r="B48" s="43" t="s">
        <v>39</v>
      </c>
      <c r="C48" s="43"/>
      <c r="D48" s="2">
        <v>220</v>
      </c>
      <c r="E48" s="2">
        <v>327</v>
      </c>
      <c r="F48" s="2">
        <v>322</v>
      </c>
      <c r="G48" s="2">
        <f t="shared" si="2"/>
        <v>649</v>
      </c>
      <c r="H48" s="9"/>
    </row>
    <row r="49" spans="1:8" ht="15" customHeight="1">
      <c r="A49" s="37"/>
      <c r="B49" s="43" t="s">
        <v>40</v>
      </c>
      <c r="C49" s="43"/>
      <c r="D49" s="2">
        <v>304</v>
      </c>
      <c r="E49" s="2">
        <v>460</v>
      </c>
      <c r="F49" s="2">
        <v>440</v>
      </c>
      <c r="G49" s="2">
        <f t="shared" si="2"/>
        <v>900</v>
      </c>
      <c r="H49" s="9"/>
    </row>
    <row r="50" spans="1:8" ht="15" customHeight="1">
      <c r="A50" s="37"/>
      <c r="B50" s="43" t="s">
        <v>41</v>
      </c>
      <c r="C50" s="43"/>
      <c r="D50" s="2">
        <v>87</v>
      </c>
      <c r="E50" s="2">
        <v>136</v>
      </c>
      <c r="F50" s="2">
        <v>130</v>
      </c>
      <c r="G50" s="2">
        <f t="shared" si="2"/>
        <v>266</v>
      </c>
      <c r="H50" s="9"/>
    </row>
    <row r="51" spans="1:8" ht="15" customHeight="1">
      <c r="A51" s="37"/>
      <c r="B51" s="43" t="s">
        <v>42</v>
      </c>
      <c r="C51" s="43"/>
      <c r="D51" s="2">
        <v>128</v>
      </c>
      <c r="E51" s="2">
        <v>186</v>
      </c>
      <c r="F51" s="2">
        <v>211</v>
      </c>
      <c r="G51" s="2">
        <f t="shared" si="2"/>
        <v>397</v>
      </c>
      <c r="H51" s="9"/>
    </row>
    <row r="52" spans="1:8" ht="15" customHeight="1">
      <c r="A52" s="37"/>
      <c r="B52" s="43" t="s">
        <v>43</v>
      </c>
      <c r="C52" s="43"/>
      <c r="D52" s="2">
        <v>60</v>
      </c>
      <c r="E52" s="2">
        <v>90</v>
      </c>
      <c r="F52" s="2">
        <v>80</v>
      </c>
      <c r="G52" s="2">
        <f t="shared" si="2"/>
        <v>170</v>
      </c>
      <c r="H52" s="9"/>
    </row>
    <row r="53" spans="1:8" ht="15" customHeight="1">
      <c r="A53" s="37"/>
      <c r="B53" s="43" t="s">
        <v>44</v>
      </c>
      <c r="C53" s="43"/>
      <c r="D53" s="2">
        <v>139</v>
      </c>
      <c r="E53" s="2">
        <v>206</v>
      </c>
      <c r="F53" s="2">
        <v>205</v>
      </c>
      <c r="G53" s="2">
        <f t="shared" si="2"/>
        <v>411</v>
      </c>
      <c r="H53" s="9"/>
    </row>
    <row r="54" spans="1:8" ht="15" customHeight="1">
      <c r="A54" s="37"/>
      <c r="B54" s="43" t="s">
        <v>45</v>
      </c>
      <c r="C54" s="43"/>
      <c r="D54" s="2">
        <v>194</v>
      </c>
      <c r="E54" s="2">
        <v>289</v>
      </c>
      <c r="F54" s="2">
        <v>275</v>
      </c>
      <c r="G54" s="2">
        <f t="shared" si="2"/>
        <v>564</v>
      </c>
      <c r="H54" s="9"/>
    </row>
    <row r="55" spans="1:8" ht="15" customHeight="1">
      <c r="A55" s="37"/>
      <c r="B55" s="43" t="s">
        <v>46</v>
      </c>
      <c r="C55" s="43"/>
      <c r="D55" s="2">
        <v>466</v>
      </c>
      <c r="E55" s="2">
        <v>675</v>
      </c>
      <c r="F55" s="2">
        <v>684</v>
      </c>
      <c r="G55" s="2">
        <f t="shared" si="2"/>
        <v>1359</v>
      </c>
      <c r="H55" s="9"/>
    </row>
    <row r="56" spans="1:8" ht="15" customHeight="1">
      <c r="A56" s="37"/>
      <c r="B56" s="43" t="s">
        <v>47</v>
      </c>
      <c r="C56" s="43"/>
      <c r="D56" s="2">
        <v>294</v>
      </c>
      <c r="E56" s="2">
        <v>398</v>
      </c>
      <c r="F56" s="2">
        <v>400</v>
      </c>
      <c r="G56" s="2">
        <f t="shared" si="2"/>
        <v>798</v>
      </c>
      <c r="H56" s="9"/>
    </row>
    <row r="57" spans="1:8" ht="15" customHeight="1">
      <c r="A57" s="37"/>
      <c r="B57" s="43" t="s">
        <v>48</v>
      </c>
      <c r="C57" s="43"/>
      <c r="D57" s="2">
        <v>170</v>
      </c>
      <c r="E57" s="2">
        <v>275</v>
      </c>
      <c r="F57" s="2">
        <v>305</v>
      </c>
      <c r="G57" s="2">
        <f t="shared" si="2"/>
        <v>580</v>
      </c>
      <c r="H57" s="9"/>
    </row>
    <row r="58" spans="1:8" ht="15" customHeight="1">
      <c r="A58" s="37"/>
      <c r="B58" s="43" t="s">
        <v>49</v>
      </c>
      <c r="C58" s="43"/>
      <c r="D58" s="2">
        <v>98</v>
      </c>
      <c r="E58" s="2">
        <v>172</v>
      </c>
      <c r="F58" s="2">
        <v>176</v>
      </c>
      <c r="G58" s="2">
        <f t="shared" si="2"/>
        <v>348</v>
      </c>
      <c r="H58" s="9"/>
    </row>
    <row r="59" spans="1:8" ht="15" customHeight="1">
      <c r="A59" s="37"/>
      <c r="B59" s="43" t="s">
        <v>50</v>
      </c>
      <c r="C59" s="43"/>
      <c r="D59" s="2">
        <v>55</v>
      </c>
      <c r="E59" s="2">
        <v>105</v>
      </c>
      <c r="F59" s="2">
        <v>113</v>
      </c>
      <c r="G59" s="2">
        <f t="shared" si="2"/>
        <v>218</v>
      </c>
      <c r="H59" s="9"/>
    </row>
    <row r="60" spans="1:8" ht="15" customHeight="1">
      <c r="A60" s="37"/>
      <c r="B60" s="43" t="s">
        <v>51</v>
      </c>
      <c r="C60" s="43"/>
      <c r="D60" s="19">
        <v>77</v>
      </c>
      <c r="E60" s="19">
        <v>73</v>
      </c>
      <c r="F60" s="19">
        <v>4</v>
      </c>
      <c r="G60" s="2">
        <f t="shared" si="2"/>
        <v>77</v>
      </c>
      <c r="H60" s="9"/>
    </row>
    <row r="61" spans="1:7" ht="15" customHeight="1" thickBot="1">
      <c r="A61" s="39"/>
      <c r="B61" s="45" t="s">
        <v>90</v>
      </c>
      <c r="C61" s="45"/>
      <c r="D61" s="6">
        <f>SUM(D44:D60)</f>
        <v>3949</v>
      </c>
      <c r="E61" s="6">
        <f>SUM(E44:E60)</f>
        <v>5791</v>
      </c>
      <c r="F61" s="6">
        <f>SUM(F44:F60)</f>
        <v>5714</v>
      </c>
      <c r="G61" s="6">
        <f>SUM(G44:G60)</f>
        <v>11505</v>
      </c>
    </row>
    <row r="62" spans="1:7" ht="15" customHeight="1" thickTop="1">
      <c r="A62" s="38" t="s">
        <v>96</v>
      </c>
      <c r="B62" s="40" t="s">
        <v>52</v>
      </c>
      <c r="C62" s="41"/>
      <c r="D62" s="19">
        <v>61</v>
      </c>
      <c r="E62" s="19">
        <v>78</v>
      </c>
      <c r="F62" s="19">
        <v>82</v>
      </c>
      <c r="G62" s="15">
        <f aca="true" t="shared" si="3" ref="G62:G88">SUM(E62:F62)</f>
        <v>160</v>
      </c>
    </row>
    <row r="63" spans="1:7" ht="15" customHeight="1">
      <c r="A63" s="37"/>
      <c r="B63" s="33" t="s">
        <v>53</v>
      </c>
      <c r="C63" s="34"/>
      <c r="D63" s="20">
        <v>107</v>
      </c>
      <c r="E63" s="21">
        <v>169</v>
      </c>
      <c r="F63" s="22">
        <v>162</v>
      </c>
      <c r="G63" s="2">
        <f t="shared" si="3"/>
        <v>331</v>
      </c>
    </row>
    <row r="64" spans="1:7" ht="15" customHeight="1">
      <c r="A64" s="37"/>
      <c r="B64" s="33" t="s">
        <v>54</v>
      </c>
      <c r="C64" s="34"/>
      <c r="D64" s="20">
        <v>106</v>
      </c>
      <c r="E64" s="21">
        <v>177</v>
      </c>
      <c r="F64" s="22">
        <v>177</v>
      </c>
      <c r="G64" s="2">
        <f t="shared" si="3"/>
        <v>354</v>
      </c>
    </row>
    <row r="65" spans="1:7" ht="15" customHeight="1">
      <c r="A65" s="37"/>
      <c r="B65" s="33" t="s">
        <v>55</v>
      </c>
      <c r="C65" s="34"/>
      <c r="D65" s="20">
        <v>180</v>
      </c>
      <c r="E65" s="21">
        <v>303</v>
      </c>
      <c r="F65" s="22">
        <v>272</v>
      </c>
      <c r="G65" s="2">
        <f t="shared" si="3"/>
        <v>575</v>
      </c>
    </row>
    <row r="66" spans="1:7" ht="15" customHeight="1">
      <c r="A66" s="37"/>
      <c r="B66" s="33" t="s">
        <v>56</v>
      </c>
      <c r="C66" s="34"/>
      <c r="D66" s="20">
        <v>148</v>
      </c>
      <c r="E66" s="21">
        <v>235</v>
      </c>
      <c r="F66" s="22">
        <v>221</v>
      </c>
      <c r="G66" s="2">
        <f t="shared" si="3"/>
        <v>456</v>
      </c>
    </row>
    <row r="67" spans="1:7" ht="15" customHeight="1">
      <c r="A67" s="37"/>
      <c r="B67" s="33" t="s">
        <v>57</v>
      </c>
      <c r="C67" s="34"/>
      <c r="D67" s="20">
        <v>118</v>
      </c>
      <c r="E67" s="21">
        <v>156</v>
      </c>
      <c r="F67" s="22">
        <v>148</v>
      </c>
      <c r="G67" s="2">
        <f t="shared" si="3"/>
        <v>304</v>
      </c>
    </row>
    <row r="68" spans="1:7" ht="15" customHeight="1">
      <c r="A68" s="37"/>
      <c r="B68" s="33" t="s">
        <v>58</v>
      </c>
      <c r="C68" s="34"/>
      <c r="D68" s="20">
        <v>148</v>
      </c>
      <c r="E68" s="21">
        <v>243</v>
      </c>
      <c r="F68" s="22">
        <v>213</v>
      </c>
      <c r="G68" s="2">
        <f t="shared" si="3"/>
        <v>456</v>
      </c>
    </row>
    <row r="69" spans="1:7" ht="15" customHeight="1">
      <c r="A69" s="37"/>
      <c r="B69" s="33" t="s">
        <v>59</v>
      </c>
      <c r="C69" s="34"/>
      <c r="D69" s="20">
        <v>171</v>
      </c>
      <c r="E69" s="21">
        <v>281</v>
      </c>
      <c r="F69" s="22">
        <v>288</v>
      </c>
      <c r="G69" s="2">
        <f t="shared" si="3"/>
        <v>569</v>
      </c>
    </row>
    <row r="70" spans="1:7" ht="15" customHeight="1">
      <c r="A70" s="37"/>
      <c r="B70" s="33" t="s">
        <v>60</v>
      </c>
      <c r="C70" s="34"/>
      <c r="D70" s="20">
        <v>199</v>
      </c>
      <c r="E70" s="21">
        <v>341</v>
      </c>
      <c r="F70" s="22">
        <v>328</v>
      </c>
      <c r="G70" s="2">
        <f t="shared" si="3"/>
        <v>669</v>
      </c>
    </row>
    <row r="71" spans="1:7" ht="15" customHeight="1">
      <c r="A71" s="37"/>
      <c r="B71" s="33" t="s">
        <v>61</v>
      </c>
      <c r="C71" s="34"/>
      <c r="D71" s="20">
        <v>160</v>
      </c>
      <c r="E71" s="21">
        <v>255</v>
      </c>
      <c r="F71" s="22">
        <v>270</v>
      </c>
      <c r="G71" s="2">
        <f t="shared" si="3"/>
        <v>525</v>
      </c>
    </row>
    <row r="72" spans="1:7" ht="15" customHeight="1">
      <c r="A72" s="37"/>
      <c r="B72" s="33" t="s">
        <v>62</v>
      </c>
      <c r="C72" s="34"/>
      <c r="D72" s="20">
        <v>93</v>
      </c>
      <c r="E72" s="21">
        <v>154</v>
      </c>
      <c r="F72" s="22">
        <v>140</v>
      </c>
      <c r="G72" s="2">
        <f t="shared" si="3"/>
        <v>294</v>
      </c>
    </row>
    <row r="73" spans="1:7" ht="15" customHeight="1">
      <c r="A73" s="37"/>
      <c r="B73" s="33" t="s">
        <v>63</v>
      </c>
      <c r="C73" s="34"/>
      <c r="D73" s="20">
        <v>60</v>
      </c>
      <c r="E73" s="21">
        <v>98</v>
      </c>
      <c r="F73" s="22">
        <v>83</v>
      </c>
      <c r="G73" s="2">
        <f t="shared" si="3"/>
        <v>181</v>
      </c>
    </row>
    <row r="74" spans="1:7" ht="15" customHeight="1">
      <c r="A74" s="37"/>
      <c r="B74" s="33" t="s">
        <v>64</v>
      </c>
      <c r="C74" s="34"/>
      <c r="D74" s="20">
        <v>119</v>
      </c>
      <c r="E74" s="21">
        <v>195</v>
      </c>
      <c r="F74" s="22">
        <v>178</v>
      </c>
      <c r="G74" s="2">
        <f t="shared" si="3"/>
        <v>373</v>
      </c>
    </row>
    <row r="75" spans="1:7" ht="15" customHeight="1">
      <c r="A75" s="37"/>
      <c r="B75" s="33" t="s">
        <v>65</v>
      </c>
      <c r="C75" s="34"/>
      <c r="D75" s="20">
        <v>261</v>
      </c>
      <c r="E75" s="21">
        <v>449</v>
      </c>
      <c r="F75" s="22">
        <v>442</v>
      </c>
      <c r="G75" s="2">
        <f t="shared" si="3"/>
        <v>891</v>
      </c>
    </row>
    <row r="76" spans="1:7" ht="15" customHeight="1">
      <c r="A76" s="37"/>
      <c r="B76" s="33" t="s">
        <v>66</v>
      </c>
      <c r="C76" s="34"/>
      <c r="D76" s="20">
        <v>666</v>
      </c>
      <c r="E76" s="21">
        <v>1013</v>
      </c>
      <c r="F76" s="22">
        <v>1058</v>
      </c>
      <c r="G76" s="2">
        <f t="shared" si="3"/>
        <v>2071</v>
      </c>
    </row>
    <row r="77" spans="1:7" ht="15" customHeight="1">
      <c r="A77" s="37"/>
      <c r="B77" s="33" t="s">
        <v>67</v>
      </c>
      <c r="C77" s="34"/>
      <c r="D77" s="20">
        <v>203</v>
      </c>
      <c r="E77" s="21">
        <v>353</v>
      </c>
      <c r="F77" s="22">
        <v>334</v>
      </c>
      <c r="G77" s="2">
        <f t="shared" si="3"/>
        <v>687</v>
      </c>
    </row>
    <row r="78" spans="1:7" ht="15" customHeight="1">
      <c r="A78" s="37"/>
      <c r="B78" s="33" t="s">
        <v>68</v>
      </c>
      <c r="C78" s="34"/>
      <c r="D78" s="20">
        <v>133</v>
      </c>
      <c r="E78" s="21">
        <v>210</v>
      </c>
      <c r="F78" s="22">
        <v>193</v>
      </c>
      <c r="G78" s="2">
        <f t="shared" si="3"/>
        <v>403</v>
      </c>
    </row>
    <row r="79" spans="1:7" ht="15" customHeight="1">
      <c r="A79" s="37"/>
      <c r="B79" s="33" t="s">
        <v>69</v>
      </c>
      <c r="C79" s="34"/>
      <c r="D79" s="20">
        <v>259</v>
      </c>
      <c r="E79" s="21">
        <v>440</v>
      </c>
      <c r="F79" s="22">
        <v>434</v>
      </c>
      <c r="G79" s="2">
        <f t="shared" si="3"/>
        <v>874</v>
      </c>
    </row>
    <row r="80" spans="1:7" ht="15" customHeight="1">
      <c r="A80" s="37"/>
      <c r="B80" s="33" t="s">
        <v>70</v>
      </c>
      <c r="C80" s="34"/>
      <c r="D80" s="20">
        <v>95</v>
      </c>
      <c r="E80" s="21">
        <v>169</v>
      </c>
      <c r="F80" s="22">
        <v>158</v>
      </c>
      <c r="G80" s="2">
        <f t="shared" si="3"/>
        <v>327</v>
      </c>
    </row>
    <row r="81" spans="1:7" ht="15" customHeight="1">
      <c r="A81" s="37"/>
      <c r="B81" s="33" t="s">
        <v>71</v>
      </c>
      <c r="C81" s="34"/>
      <c r="D81" s="20">
        <v>79</v>
      </c>
      <c r="E81" s="21">
        <v>126</v>
      </c>
      <c r="F81" s="22">
        <v>120</v>
      </c>
      <c r="G81" s="2">
        <f t="shared" si="3"/>
        <v>246</v>
      </c>
    </row>
    <row r="82" spans="1:7" ht="15" customHeight="1">
      <c r="A82" s="37"/>
      <c r="B82" s="33" t="s">
        <v>72</v>
      </c>
      <c r="C82" s="34"/>
      <c r="D82" s="20">
        <v>120</v>
      </c>
      <c r="E82" s="21">
        <v>220</v>
      </c>
      <c r="F82" s="22">
        <v>237</v>
      </c>
      <c r="G82" s="2">
        <f t="shared" si="3"/>
        <v>457</v>
      </c>
    </row>
    <row r="83" spans="1:7" ht="15" customHeight="1">
      <c r="A83" s="37"/>
      <c r="B83" s="33" t="s">
        <v>73</v>
      </c>
      <c r="C83" s="34"/>
      <c r="D83" s="20">
        <v>72</v>
      </c>
      <c r="E83" s="21">
        <v>129</v>
      </c>
      <c r="F83" s="22">
        <v>134</v>
      </c>
      <c r="G83" s="2">
        <f t="shared" si="3"/>
        <v>263</v>
      </c>
    </row>
    <row r="84" spans="1:7" ht="15" customHeight="1">
      <c r="A84" s="37"/>
      <c r="B84" s="33" t="s">
        <v>74</v>
      </c>
      <c r="C84" s="34"/>
      <c r="D84" s="20">
        <v>110</v>
      </c>
      <c r="E84" s="21">
        <v>208</v>
      </c>
      <c r="F84" s="22">
        <v>223</v>
      </c>
      <c r="G84" s="2">
        <f t="shared" si="3"/>
        <v>431</v>
      </c>
    </row>
    <row r="85" spans="1:7" ht="15" customHeight="1">
      <c r="A85" s="37"/>
      <c r="B85" s="33" t="s">
        <v>75</v>
      </c>
      <c r="C85" s="34"/>
      <c r="D85" s="20">
        <v>34</v>
      </c>
      <c r="E85" s="21">
        <v>56</v>
      </c>
      <c r="F85" s="22">
        <v>64</v>
      </c>
      <c r="G85" s="2">
        <f t="shared" si="3"/>
        <v>120</v>
      </c>
    </row>
    <row r="86" spans="1:7" ht="15" customHeight="1">
      <c r="A86" s="37"/>
      <c r="B86" s="33" t="s">
        <v>76</v>
      </c>
      <c r="C86" s="34"/>
      <c r="D86" s="20">
        <v>64</v>
      </c>
      <c r="E86" s="21">
        <v>29</v>
      </c>
      <c r="F86" s="22">
        <v>35</v>
      </c>
      <c r="G86" s="2">
        <f t="shared" si="3"/>
        <v>64</v>
      </c>
    </row>
    <row r="87" spans="1:7" ht="15" customHeight="1">
      <c r="A87" s="37"/>
      <c r="B87" s="33" t="s">
        <v>77</v>
      </c>
      <c r="C87" s="34"/>
      <c r="D87" s="20">
        <v>104</v>
      </c>
      <c r="E87" s="21">
        <v>28</v>
      </c>
      <c r="F87" s="22">
        <v>76</v>
      </c>
      <c r="G87" s="2">
        <f t="shared" si="3"/>
        <v>104</v>
      </c>
    </row>
    <row r="88" spans="1:7" ht="15" customHeight="1">
      <c r="A88" s="37"/>
      <c r="B88" s="33" t="s">
        <v>78</v>
      </c>
      <c r="C88" s="34"/>
      <c r="D88" s="19">
        <v>54</v>
      </c>
      <c r="E88" s="19">
        <v>33</v>
      </c>
      <c r="F88" s="19">
        <v>21</v>
      </c>
      <c r="G88" s="2">
        <f t="shared" si="3"/>
        <v>54</v>
      </c>
    </row>
    <row r="89" spans="1:7" ht="15" customHeight="1" thickBot="1">
      <c r="A89" s="39"/>
      <c r="B89" s="45" t="s">
        <v>91</v>
      </c>
      <c r="C89" s="45"/>
      <c r="D89" s="6">
        <f>SUM(D62:D88)</f>
        <v>3924</v>
      </c>
      <c r="E89" s="6">
        <f>SUM(E62:E88)</f>
        <v>6148</v>
      </c>
      <c r="F89" s="6">
        <f>SUM(F62:F88)</f>
        <v>6091</v>
      </c>
      <c r="G89" s="6">
        <f>SUM(G62:G88)</f>
        <v>12239</v>
      </c>
    </row>
    <row r="90" spans="1:11" ht="15" customHeight="1" thickBot="1" thickTop="1">
      <c r="A90" s="10"/>
      <c r="B90" s="51" t="s">
        <v>97</v>
      </c>
      <c r="C90" s="52"/>
      <c r="D90" s="8">
        <f>SUM(D6:D24,D26:D42,D44:D60,D62:D88)</f>
        <v>13587</v>
      </c>
      <c r="E90" s="8">
        <f>SUM(E6:E24,E26:E42,E44:E60,E62:E88)</f>
        <v>20391</v>
      </c>
      <c r="F90" s="8">
        <f>SUM(F6:F24,F26:F42,F44:F60,F62:F88)</f>
        <v>20158</v>
      </c>
      <c r="G90" s="8">
        <f>SUM(G6:G24,G26:G42,G44:G60,G62:G88)</f>
        <v>40549</v>
      </c>
      <c r="H90" s="9"/>
      <c r="I90" s="9"/>
      <c r="J90" s="9"/>
      <c r="K90" s="9"/>
    </row>
    <row r="91" spans="4:7" ht="15" customHeight="1" thickTop="1">
      <c r="D91" s="9"/>
      <c r="E91" s="9"/>
      <c r="F91" s="9"/>
      <c r="G91" s="9"/>
    </row>
    <row r="92" spans="4:7" ht="15" customHeight="1">
      <c r="D92" s="9"/>
      <c r="E92" s="9"/>
      <c r="F92" s="9"/>
      <c r="G92" s="9"/>
    </row>
    <row r="93" ht="15" customHeight="1"/>
    <row r="94" spans="2:7" ht="15" customHeight="1">
      <c r="B94" s="53" t="s">
        <v>85</v>
      </c>
      <c r="C94" s="54"/>
      <c r="D94" s="54"/>
      <c r="E94" s="54"/>
      <c r="F94" s="46"/>
      <c r="G94" s="47"/>
    </row>
    <row r="95" spans="2:7" ht="15" customHeight="1">
      <c r="B95" s="55"/>
      <c r="C95" s="55"/>
      <c r="D95" s="55"/>
      <c r="E95" s="55"/>
      <c r="F95" s="48"/>
      <c r="G95" s="48"/>
    </row>
    <row r="96" spans="1:7" ht="15" customHeight="1" thickBot="1">
      <c r="A96" s="13"/>
      <c r="B96" s="11"/>
      <c r="C96" s="12"/>
      <c r="D96" s="13" t="s">
        <v>80</v>
      </c>
      <c r="E96" s="13" t="s">
        <v>81</v>
      </c>
      <c r="F96" s="13" t="s">
        <v>82</v>
      </c>
      <c r="G96" s="13" t="s">
        <v>83</v>
      </c>
    </row>
    <row r="97" spans="1:7" ht="15" customHeight="1" thickBot="1" thickTop="1">
      <c r="A97" s="14"/>
      <c r="B97" s="49" t="s">
        <v>84</v>
      </c>
      <c r="C97" s="50"/>
      <c r="D97" s="14">
        <v>75</v>
      </c>
      <c r="E97" s="14">
        <v>30</v>
      </c>
      <c r="F97" s="14">
        <v>59</v>
      </c>
      <c r="G97" s="14">
        <f>SUM(E97:F97)</f>
        <v>89</v>
      </c>
    </row>
    <row r="98" ht="14.25" thickTop="1"/>
  </sheetData>
  <sheetProtection sheet="1"/>
  <mergeCells count="97">
    <mergeCell ref="B14:C14"/>
    <mergeCell ref="B13:C13"/>
    <mergeCell ref="B21:C21"/>
    <mergeCell ref="B22:C22"/>
    <mergeCell ref="B23:C23"/>
    <mergeCell ref="B6:C6"/>
    <mergeCell ref="B7:C7"/>
    <mergeCell ref="B8:C8"/>
    <mergeCell ref="B9:C9"/>
    <mergeCell ref="B10:C10"/>
    <mergeCell ref="B11:C11"/>
    <mergeCell ref="B33:C33"/>
    <mergeCell ref="B36:C36"/>
    <mergeCell ref="B19:C19"/>
    <mergeCell ref="F1:G1"/>
    <mergeCell ref="A2:G3"/>
    <mergeCell ref="B4:C4"/>
    <mergeCell ref="E4:G4"/>
    <mergeCell ref="B5:C5"/>
    <mergeCell ref="A6:A25"/>
    <mergeCell ref="B12:C12"/>
    <mergeCell ref="B49:C49"/>
    <mergeCell ref="B57:C57"/>
    <mergeCell ref="B20:C20"/>
    <mergeCell ref="B15:C15"/>
    <mergeCell ref="B50:C50"/>
    <mergeCell ref="B16:C16"/>
    <mergeCell ref="B17:C17"/>
    <mergeCell ref="B24:C24"/>
    <mergeCell ref="B25:C25"/>
    <mergeCell ref="B18:C18"/>
    <mergeCell ref="B32:C32"/>
    <mergeCell ref="B34:C34"/>
    <mergeCell ref="B53:C53"/>
    <mergeCell ref="B48:C48"/>
    <mergeCell ref="B42:C42"/>
    <mergeCell ref="B58:C58"/>
    <mergeCell ref="B54:C54"/>
    <mergeCell ref="B55:C55"/>
    <mergeCell ref="B56:C56"/>
    <mergeCell ref="B51:C51"/>
    <mergeCell ref="A26:A43"/>
    <mergeCell ref="B26:C26"/>
    <mergeCell ref="B59:C59"/>
    <mergeCell ref="B60:C60"/>
    <mergeCell ref="B61:C61"/>
    <mergeCell ref="B28:C28"/>
    <mergeCell ref="B29:C29"/>
    <mergeCell ref="B30:C30"/>
    <mergeCell ref="B35:C35"/>
    <mergeCell ref="B31:C31"/>
    <mergeCell ref="B81:C81"/>
    <mergeCell ref="B67:C67"/>
    <mergeCell ref="B37:C37"/>
    <mergeCell ref="B38:C38"/>
    <mergeCell ref="A44:A61"/>
    <mergeCell ref="B44:C44"/>
    <mergeCell ref="B45:C45"/>
    <mergeCell ref="B46:C46"/>
    <mergeCell ref="B47:C47"/>
    <mergeCell ref="B52:C52"/>
    <mergeCell ref="B66:C66"/>
    <mergeCell ref="B78:C78"/>
    <mergeCell ref="B70:C70"/>
    <mergeCell ref="B71:C71"/>
    <mergeCell ref="B72:C72"/>
    <mergeCell ref="B74:C74"/>
    <mergeCell ref="B97:C97"/>
    <mergeCell ref="B89:C89"/>
    <mergeCell ref="B90:C90"/>
    <mergeCell ref="B94:E95"/>
    <mergeCell ref="B27:C27"/>
    <mergeCell ref="B39:C39"/>
    <mergeCell ref="B40:C40"/>
    <mergeCell ref="B43:C43"/>
    <mergeCell ref="B41:C41"/>
    <mergeCell ref="B83:C83"/>
    <mergeCell ref="B68:C68"/>
    <mergeCell ref="B77:C77"/>
    <mergeCell ref="B73:C73"/>
    <mergeCell ref="B76:C76"/>
    <mergeCell ref="F94:G95"/>
    <mergeCell ref="B85:C85"/>
    <mergeCell ref="B86:C86"/>
    <mergeCell ref="B87:C87"/>
    <mergeCell ref="B88:C88"/>
    <mergeCell ref="B84:C84"/>
    <mergeCell ref="A62:A89"/>
    <mergeCell ref="B62:C62"/>
    <mergeCell ref="B63:C63"/>
    <mergeCell ref="B64:C64"/>
    <mergeCell ref="B65:C65"/>
    <mergeCell ref="B79:C79"/>
    <mergeCell ref="B80:C80"/>
    <mergeCell ref="B82:C82"/>
    <mergeCell ref="B75:C75"/>
    <mergeCell ref="B69:C69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zoomScaleSheetLayoutView="75" zoomScalePageLayoutView="0" workbookViewId="0" topLeftCell="B70">
      <selection activeCell="J93" sqref="J93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9" t="s">
        <v>100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441</v>
      </c>
      <c r="E6" s="2">
        <v>678</v>
      </c>
      <c r="F6" s="2">
        <v>693</v>
      </c>
      <c r="G6" s="2">
        <f aca="true" t="shared" si="0" ref="G6:G23">SUM(E6:F6)</f>
        <v>1371</v>
      </c>
      <c r="H6" s="9"/>
    </row>
    <row r="7" spans="1:7" ht="15" customHeight="1">
      <c r="A7" s="37"/>
      <c r="B7" s="33" t="s">
        <v>1</v>
      </c>
      <c r="C7" s="34"/>
      <c r="D7" s="2">
        <f>170-D24</f>
        <v>141</v>
      </c>
      <c r="E7" s="2">
        <f>242-E24</f>
        <v>204</v>
      </c>
      <c r="F7" s="2">
        <f>246-F24</f>
        <v>204</v>
      </c>
      <c r="G7" s="2">
        <f t="shared" si="0"/>
        <v>408</v>
      </c>
    </row>
    <row r="8" spans="1:11" ht="15" customHeight="1">
      <c r="A8" s="37"/>
      <c r="B8" s="33" t="s">
        <v>2</v>
      </c>
      <c r="C8" s="34"/>
      <c r="D8" s="2">
        <v>86</v>
      </c>
      <c r="E8" s="2">
        <v>117</v>
      </c>
      <c r="F8" s="2">
        <v>122</v>
      </c>
      <c r="G8" s="2">
        <f t="shared" si="0"/>
        <v>239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298</v>
      </c>
      <c r="E9" s="2">
        <v>422</v>
      </c>
      <c r="F9" s="2">
        <v>460</v>
      </c>
      <c r="G9" s="2">
        <f t="shared" si="0"/>
        <v>882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79</v>
      </c>
      <c r="E10" s="2">
        <v>100</v>
      </c>
      <c r="F10" s="2">
        <v>106</v>
      </c>
      <c r="G10" s="2">
        <f t="shared" si="0"/>
        <v>206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68</v>
      </c>
      <c r="E11" s="2">
        <v>102</v>
      </c>
      <c r="F11" s="2">
        <v>97</v>
      </c>
      <c r="G11" s="2">
        <f t="shared" si="0"/>
        <v>199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79</v>
      </c>
      <c r="E12" s="2">
        <v>124</v>
      </c>
      <c r="F12" s="2">
        <v>128</v>
      </c>
      <c r="G12" s="2">
        <f t="shared" si="0"/>
        <v>252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325</v>
      </c>
      <c r="E13" s="2">
        <v>498</v>
      </c>
      <c r="F13" s="2">
        <v>488</v>
      </c>
      <c r="G13" s="2">
        <f t="shared" si="0"/>
        <v>986</v>
      </c>
    </row>
    <row r="14" spans="1:7" ht="15" customHeight="1">
      <c r="A14" s="37"/>
      <c r="B14" s="33" t="s">
        <v>8</v>
      </c>
      <c r="C14" s="34"/>
      <c r="D14" s="2">
        <v>134</v>
      </c>
      <c r="E14" s="2">
        <v>235</v>
      </c>
      <c r="F14" s="2">
        <v>214</v>
      </c>
      <c r="G14" s="2">
        <f t="shared" si="0"/>
        <v>449</v>
      </c>
    </row>
    <row r="15" spans="1:7" ht="15" customHeight="1">
      <c r="A15" s="37"/>
      <c r="B15" s="33" t="s">
        <v>9</v>
      </c>
      <c r="C15" s="34"/>
      <c r="D15" s="2">
        <v>210</v>
      </c>
      <c r="E15" s="2">
        <v>312</v>
      </c>
      <c r="F15" s="2">
        <v>314</v>
      </c>
      <c r="G15" s="2">
        <f t="shared" si="0"/>
        <v>626</v>
      </c>
    </row>
    <row r="16" spans="1:7" ht="15" customHeight="1">
      <c r="A16" s="37"/>
      <c r="B16" s="33" t="s">
        <v>10</v>
      </c>
      <c r="C16" s="34"/>
      <c r="D16" s="2">
        <v>118</v>
      </c>
      <c r="E16" s="2">
        <v>190</v>
      </c>
      <c r="F16" s="2">
        <v>180</v>
      </c>
      <c r="G16" s="2">
        <f t="shared" si="0"/>
        <v>370</v>
      </c>
    </row>
    <row r="17" spans="1:7" ht="15" customHeight="1">
      <c r="A17" s="37"/>
      <c r="B17" s="33" t="s">
        <v>11</v>
      </c>
      <c r="C17" s="34"/>
      <c r="D17" s="2">
        <v>141</v>
      </c>
      <c r="E17" s="2">
        <v>208</v>
      </c>
      <c r="F17" s="2">
        <v>244</v>
      </c>
      <c r="G17" s="2">
        <f t="shared" si="0"/>
        <v>452</v>
      </c>
    </row>
    <row r="18" spans="1:7" ht="15" customHeight="1">
      <c r="A18" s="37"/>
      <c r="B18" s="33" t="s">
        <v>12</v>
      </c>
      <c r="C18" s="34"/>
      <c r="D18" s="2">
        <v>208</v>
      </c>
      <c r="E18" s="2">
        <v>234</v>
      </c>
      <c r="F18" s="2">
        <v>239</v>
      </c>
      <c r="G18" s="2">
        <f t="shared" si="0"/>
        <v>473</v>
      </c>
    </row>
    <row r="19" spans="1:7" ht="15" customHeight="1">
      <c r="A19" s="37"/>
      <c r="B19" s="33" t="s">
        <v>13</v>
      </c>
      <c r="C19" s="34"/>
      <c r="D19" s="2">
        <v>168</v>
      </c>
      <c r="E19" s="2">
        <v>270</v>
      </c>
      <c r="F19" s="2">
        <v>263</v>
      </c>
      <c r="G19" s="2">
        <f t="shared" si="0"/>
        <v>533</v>
      </c>
    </row>
    <row r="20" spans="1:7" ht="15" customHeight="1">
      <c r="A20" s="37"/>
      <c r="B20" s="33" t="s">
        <v>14</v>
      </c>
      <c r="C20" s="34"/>
      <c r="D20" s="2">
        <v>194</v>
      </c>
      <c r="E20" s="2">
        <v>156</v>
      </c>
      <c r="F20" s="2">
        <v>210</v>
      </c>
      <c r="G20" s="2">
        <f t="shared" si="0"/>
        <v>366</v>
      </c>
    </row>
    <row r="21" spans="1:7" ht="15" customHeight="1">
      <c r="A21" s="37"/>
      <c r="B21" s="33" t="s">
        <v>15</v>
      </c>
      <c r="C21" s="34"/>
      <c r="D21" s="2">
        <v>389</v>
      </c>
      <c r="E21" s="2">
        <v>664</v>
      </c>
      <c r="F21" s="2">
        <v>644</v>
      </c>
      <c r="G21" s="2">
        <f t="shared" si="0"/>
        <v>1308</v>
      </c>
    </row>
    <row r="22" spans="1:7" ht="15" customHeight="1">
      <c r="A22" s="37"/>
      <c r="B22" s="33" t="s">
        <v>16</v>
      </c>
      <c r="C22" s="34"/>
      <c r="D22" s="2">
        <v>272</v>
      </c>
      <c r="E22" s="2">
        <v>428</v>
      </c>
      <c r="F22" s="2">
        <v>466</v>
      </c>
      <c r="G22" s="2">
        <f t="shared" si="0"/>
        <v>894</v>
      </c>
    </row>
    <row r="23" spans="1:7" ht="15" customHeight="1">
      <c r="A23" s="37"/>
      <c r="B23" s="33" t="s">
        <v>17</v>
      </c>
      <c r="C23" s="34"/>
      <c r="D23" s="2">
        <v>371</v>
      </c>
      <c r="E23" s="2">
        <v>587</v>
      </c>
      <c r="F23" s="2">
        <v>522</v>
      </c>
      <c r="G23" s="2">
        <f t="shared" si="0"/>
        <v>1109</v>
      </c>
    </row>
    <row r="24" spans="1:12" ht="15" customHeight="1">
      <c r="A24" s="37"/>
      <c r="B24" s="33" t="s">
        <v>92</v>
      </c>
      <c r="C24" s="34"/>
      <c r="D24" s="2">
        <v>29</v>
      </c>
      <c r="E24" s="2">
        <v>38</v>
      </c>
      <c r="F24" s="2">
        <v>42</v>
      </c>
      <c r="G24" s="2">
        <f>SUM(E24:F24)</f>
        <v>80</v>
      </c>
      <c r="I24" s="9"/>
      <c r="J24" s="9"/>
      <c r="K24" s="9"/>
      <c r="L24" s="9"/>
    </row>
    <row r="25" spans="1:11" ht="15" customHeight="1" thickBot="1">
      <c r="A25" s="37"/>
      <c r="B25" s="42" t="s">
        <v>88</v>
      </c>
      <c r="C25" s="42"/>
      <c r="D25" s="7">
        <f>SUM(D6:D24)</f>
        <v>3751</v>
      </c>
      <c r="E25" s="7">
        <f>SUM(E6:E24)</f>
        <v>5567</v>
      </c>
      <c r="F25" s="7">
        <f>SUM(F6:F24)</f>
        <v>5636</v>
      </c>
      <c r="G25" s="7">
        <f>SUM(G6:G24)</f>
        <v>11203</v>
      </c>
      <c r="H25" s="9"/>
      <c r="I25" s="9"/>
      <c r="J25" s="9"/>
      <c r="K25" s="9"/>
    </row>
    <row r="26" spans="1:7" ht="15" customHeight="1" thickTop="1">
      <c r="A26" s="38" t="s">
        <v>94</v>
      </c>
      <c r="B26" s="40" t="s">
        <v>18</v>
      </c>
      <c r="C26" s="41"/>
      <c r="D26" s="15">
        <v>247</v>
      </c>
      <c r="E26" s="15">
        <v>417</v>
      </c>
      <c r="F26" s="15">
        <v>368</v>
      </c>
      <c r="G26" s="15">
        <f aca="true" t="shared" si="1" ref="G26:G42">SUM(E26:F26)</f>
        <v>785</v>
      </c>
    </row>
    <row r="27" spans="1:7" ht="15" customHeight="1">
      <c r="A27" s="37"/>
      <c r="B27" s="33" t="s">
        <v>19</v>
      </c>
      <c r="C27" s="34"/>
      <c r="D27" s="2">
        <v>108</v>
      </c>
      <c r="E27" s="2">
        <v>145</v>
      </c>
      <c r="F27" s="2">
        <v>135</v>
      </c>
      <c r="G27" s="2">
        <f t="shared" si="1"/>
        <v>280</v>
      </c>
    </row>
    <row r="28" spans="1:7" ht="15" customHeight="1">
      <c r="A28" s="37"/>
      <c r="B28" s="33" t="s">
        <v>20</v>
      </c>
      <c r="C28" s="34"/>
      <c r="D28" s="2">
        <v>58</v>
      </c>
      <c r="E28" s="2">
        <v>90</v>
      </c>
      <c r="F28" s="2">
        <v>84</v>
      </c>
      <c r="G28" s="2">
        <f t="shared" si="1"/>
        <v>174</v>
      </c>
    </row>
    <row r="29" spans="1:7" ht="15" customHeight="1">
      <c r="A29" s="37"/>
      <c r="B29" s="33" t="s">
        <v>21</v>
      </c>
      <c r="C29" s="34"/>
      <c r="D29" s="2">
        <v>214</v>
      </c>
      <c r="E29" s="2">
        <v>332</v>
      </c>
      <c r="F29" s="2">
        <v>294</v>
      </c>
      <c r="G29" s="2">
        <f t="shared" si="1"/>
        <v>626</v>
      </c>
    </row>
    <row r="30" spans="1:7" ht="15" customHeight="1">
      <c r="A30" s="37"/>
      <c r="B30" s="33" t="s">
        <v>22</v>
      </c>
      <c r="C30" s="34"/>
      <c r="D30" s="2">
        <v>50</v>
      </c>
      <c r="E30" s="2">
        <v>64</v>
      </c>
      <c r="F30" s="2">
        <v>62</v>
      </c>
      <c r="G30" s="2">
        <f t="shared" si="1"/>
        <v>126</v>
      </c>
    </row>
    <row r="31" spans="1:7" ht="15" customHeight="1">
      <c r="A31" s="37"/>
      <c r="B31" s="33" t="s">
        <v>23</v>
      </c>
      <c r="C31" s="34"/>
      <c r="D31" s="2">
        <v>123</v>
      </c>
      <c r="E31" s="2">
        <v>189</v>
      </c>
      <c r="F31" s="2">
        <v>187</v>
      </c>
      <c r="G31" s="2">
        <f t="shared" si="1"/>
        <v>376</v>
      </c>
    </row>
    <row r="32" spans="1:7" ht="15" customHeight="1">
      <c r="A32" s="37"/>
      <c r="B32" s="33" t="s">
        <v>24</v>
      </c>
      <c r="C32" s="34"/>
      <c r="D32" s="2">
        <v>215</v>
      </c>
      <c r="E32" s="2">
        <v>324</v>
      </c>
      <c r="F32" s="2">
        <v>311</v>
      </c>
      <c r="G32" s="2">
        <f t="shared" si="1"/>
        <v>635</v>
      </c>
    </row>
    <row r="33" spans="1:7" ht="15" customHeight="1">
      <c r="A33" s="37"/>
      <c r="B33" s="33" t="s">
        <v>25</v>
      </c>
      <c r="C33" s="34"/>
      <c r="D33" s="2">
        <v>250</v>
      </c>
      <c r="E33" s="2">
        <v>379</v>
      </c>
      <c r="F33" s="2">
        <v>365</v>
      </c>
      <c r="G33" s="2">
        <f t="shared" si="1"/>
        <v>744</v>
      </c>
    </row>
    <row r="34" spans="1:7" ht="15" customHeight="1">
      <c r="A34" s="37"/>
      <c r="B34" s="33" t="s">
        <v>26</v>
      </c>
      <c r="C34" s="34"/>
      <c r="D34" s="2">
        <v>177</v>
      </c>
      <c r="E34" s="2">
        <v>242</v>
      </c>
      <c r="F34" s="2">
        <v>260</v>
      </c>
      <c r="G34" s="2">
        <f t="shared" si="1"/>
        <v>502</v>
      </c>
    </row>
    <row r="35" spans="1:7" ht="15" customHeight="1">
      <c r="A35" s="37"/>
      <c r="B35" s="33" t="s">
        <v>27</v>
      </c>
      <c r="C35" s="34"/>
      <c r="D35" s="2">
        <v>147</v>
      </c>
      <c r="E35" s="2">
        <v>267</v>
      </c>
      <c r="F35" s="2">
        <v>245</v>
      </c>
      <c r="G35" s="2">
        <f t="shared" si="1"/>
        <v>512</v>
      </c>
    </row>
    <row r="36" spans="1:7" ht="15" customHeight="1">
      <c r="A36" s="37"/>
      <c r="B36" s="33" t="s">
        <v>28</v>
      </c>
      <c r="C36" s="34"/>
      <c r="D36" s="2">
        <v>133</v>
      </c>
      <c r="E36" s="2">
        <v>139</v>
      </c>
      <c r="F36" s="2">
        <v>126</v>
      </c>
      <c r="G36" s="2">
        <f t="shared" si="1"/>
        <v>265</v>
      </c>
    </row>
    <row r="37" spans="1:7" ht="15" customHeight="1">
      <c r="A37" s="37"/>
      <c r="B37" s="33" t="s">
        <v>29</v>
      </c>
      <c r="C37" s="34"/>
      <c r="D37" s="2">
        <v>30</v>
      </c>
      <c r="E37" s="2">
        <v>35</v>
      </c>
      <c r="F37" s="2">
        <v>11</v>
      </c>
      <c r="G37" s="2">
        <f t="shared" si="1"/>
        <v>46</v>
      </c>
    </row>
    <row r="38" spans="1:7" ht="15" customHeight="1">
      <c r="A38" s="37"/>
      <c r="B38" s="33" t="s">
        <v>30</v>
      </c>
      <c r="C38" s="34"/>
      <c r="D38" s="2">
        <v>36</v>
      </c>
      <c r="E38" s="2">
        <v>33</v>
      </c>
      <c r="F38" s="2">
        <v>3</v>
      </c>
      <c r="G38" s="2">
        <f t="shared" si="1"/>
        <v>36</v>
      </c>
    </row>
    <row r="39" spans="1:7" ht="15" customHeight="1">
      <c r="A39" s="37"/>
      <c r="B39" s="33" t="s">
        <v>31</v>
      </c>
      <c r="C39" s="34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7"/>
      <c r="B40" s="33" t="s">
        <v>32</v>
      </c>
      <c r="C40" s="34"/>
      <c r="D40" s="2">
        <v>68</v>
      </c>
      <c r="E40" s="2">
        <v>20</v>
      </c>
      <c r="F40" s="2">
        <v>49</v>
      </c>
      <c r="G40" s="2">
        <f t="shared" si="1"/>
        <v>69</v>
      </c>
    </row>
    <row r="41" spans="1:7" ht="15" customHeight="1">
      <c r="A41" s="37"/>
      <c r="B41" s="33" t="s">
        <v>33</v>
      </c>
      <c r="C41" s="34"/>
      <c r="D41" s="2">
        <v>54</v>
      </c>
      <c r="E41" s="2">
        <v>99</v>
      </c>
      <c r="F41" s="2">
        <v>105</v>
      </c>
      <c r="G41" s="2">
        <f t="shared" si="1"/>
        <v>204</v>
      </c>
    </row>
    <row r="42" spans="1:7" ht="15" customHeight="1">
      <c r="A42" s="37"/>
      <c r="B42" s="33" t="s">
        <v>34</v>
      </c>
      <c r="C42" s="34"/>
      <c r="D42" s="2">
        <v>41</v>
      </c>
      <c r="E42" s="2">
        <v>59</v>
      </c>
      <c r="F42" s="2">
        <v>61</v>
      </c>
      <c r="G42" s="2">
        <f t="shared" si="1"/>
        <v>120</v>
      </c>
    </row>
    <row r="43" spans="1:7" ht="15" customHeight="1" thickBot="1">
      <c r="A43" s="39"/>
      <c r="B43" s="42" t="s">
        <v>89</v>
      </c>
      <c r="C43" s="42"/>
      <c r="D43" s="6">
        <f>SUM(D26:D42)</f>
        <v>1951</v>
      </c>
      <c r="E43" s="6">
        <f>SUM(E26:E42)</f>
        <v>2834</v>
      </c>
      <c r="F43" s="6">
        <f>SUM(F26:F42)</f>
        <v>2666</v>
      </c>
      <c r="G43" s="6">
        <f>SUM(G26:G42)</f>
        <v>5500</v>
      </c>
    </row>
    <row r="44" spans="1:8" ht="15" customHeight="1" thickTop="1">
      <c r="A44" s="38" t="s">
        <v>95</v>
      </c>
      <c r="B44" s="44" t="s">
        <v>35</v>
      </c>
      <c r="C44" s="44"/>
      <c r="D44" s="15">
        <v>1006</v>
      </c>
      <c r="E44" s="15">
        <v>1530</v>
      </c>
      <c r="F44" s="15">
        <v>1517</v>
      </c>
      <c r="G44" s="15">
        <f aca="true" t="shared" si="2" ref="G44:G60">SUM(E44:F44)</f>
        <v>3047</v>
      </c>
      <c r="H44" s="9"/>
    </row>
    <row r="45" spans="1:8" ht="15" customHeight="1">
      <c r="A45" s="37"/>
      <c r="B45" s="43" t="s">
        <v>36</v>
      </c>
      <c r="C45" s="43"/>
      <c r="D45" s="2">
        <v>183</v>
      </c>
      <c r="E45" s="2">
        <v>173</v>
      </c>
      <c r="F45" s="2">
        <v>207</v>
      </c>
      <c r="G45" s="2">
        <f t="shared" si="2"/>
        <v>380</v>
      </c>
      <c r="H45" s="9"/>
    </row>
    <row r="46" spans="1:8" ht="15" customHeight="1">
      <c r="A46" s="37"/>
      <c r="B46" s="43" t="s">
        <v>37</v>
      </c>
      <c r="C46" s="43"/>
      <c r="D46" s="2">
        <v>322</v>
      </c>
      <c r="E46" s="2">
        <v>473</v>
      </c>
      <c r="F46" s="2">
        <v>434</v>
      </c>
      <c r="G46" s="2">
        <f t="shared" si="2"/>
        <v>907</v>
      </c>
      <c r="H46" s="9"/>
    </row>
    <row r="47" spans="1:8" ht="15" customHeight="1">
      <c r="A47" s="37"/>
      <c r="B47" s="43" t="s">
        <v>38</v>
      </c>
      <c r="C47" s="43"/>
      <c r="D47" s="2">
        <v>138</v>
      </c>
      <c r="E47" s="2">
        <v>214</v>
      </c>
      <c r="F47" s="2">
        <v>212</v>
      </c>
      <c r="G47" s="2">
        <f t="shared" si="2"/>
        <v>426</v>
      </c>
      <c r="H47" s="9"/>
    </row>
    <row r="48" spans="1:8" ht="15" customHeight="1">
      <c r="A48" s="37"/>
      <c r="B48" s="43" t="s">
        <v>39</v>
      </c>
      <c r="C48" s="43"/>
      <c r="D48" s="2">
        <v>220</v>
      </c>
      <c r="E48" s="2">
        <v>322</v>
      </c>
      <c r="F48" s="2">
        <v>321</v>
      </c>
      <c r="G48" s="2">
        <f t="shared" si="2"/>
        <v>643</v>
      </c>
      <c r="H48" s="9"/>
    </row>
    <row r="49" spans="1:8" ht="15" customHeight="1">
      <c r="A49" s="37"/>
      <c r="B49" s="43" t="s">
        <v>40</v>
      </c>
      <c r="C49" s="43"/>
      <c r="D49" s="2">
        <v>305</v>
      </c>
      <c r="E49" s="2">
        <v>459</v>
      </c>
      <c r="F49" s="2">
        <v>434</v>
      </c>
      <c r="G49" s="2">
        <f t="shared" si="2"/>
        <v>893</v>
      </c>
      <c r="H49" s="9"/>
    </row>
    <row r="50" spans="1:8" ht="15" customHeight="1">
      <c r="A50" s="37"/>
      <c r="B50" s="43" t="s">
        <v>41</v>
      </c>
      <c r="C50" s="43"/>
      <c r="D50" s="2">
        <v>87</v>
      </c>
      <c r="E50" s="2">
        <v>136</v>
      </c>
      <c r="F50" s="2">
        <v>130</v>
      </c>
      <c r="G50" s="2">
        <f t="shared" si="2"/>
        <v>266</v>
      </c>
      <c r="H50" s="9"/>
    </row>
    <row r="51" spans="1:8" ht="15" customHeight="1">
      <c r="A51" s="37"/>
      <c r="B51" s="43" t="s">
        <v>42</v>
      </c>
      <c r="C51" s="43"/>
      <c r="D51" s="2">
        <v>127</v>
      </c>
      <c r="E51" s="2">
        <v>184</v>
      </c>
      <c r="F51" s="2">
        <v>212</v>
      </c>
      <c r="G51" s="2">
        <f t="shared" si="2"/>
        <v>396</v>
      </c>
      <c r="H51" s="9"/>
    </row>
    <row r="52" spans="1:8" ht="15" customHeight="1">
      <c r="A52" s="37"/>
      <c r="B52" s="43" t="s">
        <v>43</v>
      </c>
      <c r="C52" s="43"/>
      <c r="D52" s="2">
        <v>60</v>
      </c>
      <c r="E52" s="2">
        <v>90</v>
      </c>
      <c r="F52" s="2">
        <v>81</v>
      </c>
      <c r="G52" s="2">
        <f t="shared" si="2"/>
        <v>171</v>
      </c>
      <c r="H52" s="9"/>
    </row>
    <row r="53" spans="1:8" ht="15" customHeight="1">
      <c r="A53" s="37"/>
      <c r="B53" s="43" t="s">
        <v>44</v>
      </c>
      <c r="C53" s="43"/>
      <c r="D53" s="2">
        <v>138</v>
      </c>
      <c r="E53" s="2">
        <v>208</v>
      </c>
      <c r="F53" s="2">
        <v>203</v>
      </c>
      <c r="G53" s="2">
        <f t="shared" si="2"/>
        <v>411</v>
      </c>
      <c r="H53" s="9"/>
    </row>
    <row r="54" spans="1:8" ht="15" customHeight="1">
      <c r="A54" s="37"/>
      <c r="B54" s="43" t="s">
        <v>45</v>
      </c>
      <c r="C54" s="43"/>
      <c r="D54" s="2">
        <v>193</v>
      </c>
      <c r="E54" s="2">
        <v>289</v>
      </c>
      <c r="F54" s="2">
        <v>275</v>
      </c>
      <c r="G54" s="2">
        <f t="shared" si="2"/>
        <v>564</v>
      </c>
      <c r="H54" s="9"/>
    </row>
    <row r="55" spans="1:8" ht="15" customHeight="1">
      <c r="A55" s="37"/>
      <c r="B55" s="43" t="s">
        <v>46</v>
      </c>
      <c r="C55" s="43"/>
      <c r="D55" s="2">
        <v>466</v>
      </c>
      <c r="E55" s="2">
        <v>669</v>
      </c>
      <c r="F55" s="2">
        <v>682</v>
      </c>
      <c r="G55" s="2">
        <f t="shared" si="2"/>
        <v>1351</v>
      </c>
      <c r="H55" s="9"/>
    </row>
    <row r="56" spans="1:8" ht="15" customHeight="1">
      <c r="A56" s="37"/>
      <c r="B56" s="43" t="s">
        <v>47</v>
      </c>
      <c r="C56" s="43"/>
      <c r="D56" s="2">
        <v>293</v>
      </c>
      <c r="E56" s="2">
        <v>395</v>
      </c>
      <c r="F56" s="2">
        <v>398</v>
      </c>
      <c r="G56" s="2">
        <f t="shared" si="2"/>
        <v>793</v>
      </c>
      <c r="H56" s="9"/>
    </row>
    <row r="57" spans="1:8" ht="15" customHeight="1">
      <c r="A57" s="37"/>
      <c r="B57" s="43" t="s">
        <v>48</v>
      </c>
      <c r="C57" s="43"/>
      <c r="D57" s="2">
        <v>171</v>
      </c>
      <c r="E57" s="2">
        <v>271</v>
      </c>
      <c r="F57" s="2">
        <v>303</v>
      </c>
      <c r="G57" s="2">
        <f t="shared" si="2"/>
        <v>574</v>
      </c>
      <c r="H57" s="9"/>
    </row>
    <row r="58" spans="1:8" ht="15" customHeight="1">
      <c r="A58" s="37"/>
      <c r="B58" s="43" t="s">
        <v>49</v>
      </c>
      <c r="C58" s="43"/>
      <c r="D58" s="2">
        <v>96</v>
      </c>
      <c r="E58" s="2">
        <v>169</v>
      </c>
      <c r="F58" s="2">
        <v>171</v>
      </c>
      <c r="G58" s="2">
        <f t="shared" si="2"/>
        <v>340</v>
      </c>
      <c r="H58" s="9"/>
    </row>
    <row r="59" spans="1:8" ht="15" customHeight="1">
      <c r="A59" s="37"/>
      <c r="B59" s="43" t="s">
        <v>50</v>
      </c>
      <c r="C59" s="43"/>
      <c r="D59" s="2">
        <v>54</v>
      </c>
      <c r="E59" s="2">
        <v>100</v>
      </c>
      <c r="F59" s="2">
        <v>111</v>
      </c>
      <c r="G59" s="2">
        <f t="shared" si="2"/>
        <v>211</v>
      </c>
      <c r="H59" s="9"/>
    </row>
    <row r="60" spans="1:8" ht="15" customHeight="1">
      <c r="A60" s="37"/>
      <c r="B60" s="43" t="s">
        <v>51</v>
      </c>
      <c r="C60" s="43"/>
      <c r="D60" s="2">
        <v>69</v>
      </c>
      <c r="E60" s="2">
        <v>66</v>
      </c>
      <c r="F60" s="2">
        <v>3</v>
      </c>
      <c r="G60" s="2">
        <f t="shared" si="2"/>
        <v>69</v>
      </c>
      <c r="H60" s="9"/>
    </row>
    <row r="61" spans="1:7" ht="15" customHeight="1" thickBot="1">
      <c r="A61" s="39"/>
      <c r="B61" s="45" t="s">
        <v>90</v>
      </c>
      <c r="C61" s="45"/>
      <c r="D61" s="6">
        <f>SUM(D44:D60)</f>
        <v>3928</v>
      </c>
      <c r="E61" s="6">
        <f>SUM(E44:E60)</f>
        <v>5748</v>
      </c>
      <c r="F61" s="6">
        <f>SUM(F44:F60)</f>
        <v>5694</v>
      </c>
      <c r="G61" s="6">
        <f>SUM(G44:G60)</f>
        <v>11442</v>
      </c>
    </row>
    <row r="62" spans="1:7" ht="15" customHeight="1" thickTop="1">
      <c r="A62" s="38" t="s">
        <v>96</v>
      </c>
      <c r="B62" s="40" t="s">
        <v>52</v>
      </c>
      <c r="C62" s="41"/>
      <c r="D62" s="15">
        <v>61</v>
      </c>
      <c r="E62" s="15">
        <v>78</v>
      </c>
      <c r="F62" s="15">
        <v>82</v>
      </c>
      <c r="G62" s="15">
        <f aca="true" t="shared" si="3" ref="G62:G88">SUM(E62:F62)</f>
        <v>160</v>
      </c>
    </row>
    <row r="63" spans="1:7" ht="15" customHeight="1">
      <c r="A63" s="37"/>
      <c r="B63" s="33" t="s">
        <v>53</v>
      </c>
      <c r="C63" s="34"/>
      <c r="D63" s="2">
        <v>107</v>
      </c>
      <c r="E63" s="2">
        <v>168</v>
      </c>
      <c r="F63" s="2">
        <v>161</v>
      </c>
      <c r="G63" s="2">
        <f t="shared" si="3"/>
        <v>329</v>
      </c>
    </row>
    <row r="64" spans="1:7" ht="15" customHeight="1">
      <c r="A64" s="37"/>
      <c r="B64" s="33" t="s">
        <v>54</v>
      </c>
      <c r="C64" s="34"/>
      <c r="D64" s="2">
        <v>105</v>
      </c>
      <c r="E64" s="2">
        <v>176</v>
      </c>
      <c r="F64" s="2">
        <v>177</v>
      </c>
      <c r="G64" s="2">
        <f t="shared" si="3"/>
        <v>353</v>
      </c>
    </row>
    <row r="65" spans="1:7" ht="15" customHeight="1">
      <c r="A65" s="37"/>
      <c r="B65" s="33" t="s">
        <v>55</v>
      </c>
      <c r="C65" s="34"/>
      <c r="D65" s="2">
        <v>180</v>
      </c>
      <c r="E65" s="2">
        <v>301</v>
      </c>
      <c r="F65" s="2">
        <v>268</v>
      </c>
      <c r="G65" s="2">
        <f t="shared" si="3"/>
        <v>569</v>
      </c>
    </row>
    <row r="66" spans="1:7" ht="15" customHeight="1">
      <c r="A66" s="37"/>
      <c r="B66" s="33" t="s">
        <v>56</v>
      </c>
      <c r="C66" s="34"/>
      <c r="D66" s="2">
        <v>148</v>
      </c>
      <c r="E66" s="2">
        <v>233</v>
      </c>
      <c r="F66" s="2">
        <v>217</v>
      </c>
      <c r="G66" s="2">
        <f t="shared" si="3"/>
        <v>450</v>
      </c>
    </row>
    <row r="67" spans="1:7" ht="15" customHeight="1">
      <c r="A67" s="37"/>
      <c r="B67" s="33" t="s">
        <v>57</v>
      </c>
      <c r="C67" s="34"/>
      <c r="D67" s="2">
        <v>119</v>
      </c>
      <c r="E67" s="2">
        <v>157</v>
      </c>
      <c r="F67" s="2">
        <v>149</v>
      </c>
      <c r="G67" s="2">
        <f t="shared" si="3"/>
        <v>306</v>
      </c>
    </row>
    <row r="68" spans="1:7" ht="15" customHeight="1">
      <c r="A68" s="37"/>
      <c r="B68" s="33" t="s">
        <v>58</v>
      </c>
      <c r="C68" s="34"/>
      <c r="D68" s="2">
        <v>149</v>
      </c>
      <c r="E68" s="2">
        <v>244</v>
      </c>
      <c r="F68" s="2">
        <v>213</v>
      </c>
      <c r="G68" s="2">
        <f t="shared" si="3"/>
        <v>457</v>
      </c>
    </row>
    <row r="69" spans="1:7" ht="15" customHeight="1">
      <c r="A69" s="37"/>
      <c r="B69" s="33" t="s">
        <v>59</v>
      </c>
      <c r="C69" s="34"/>
      <c r="D69" s="2">
        <v>171</v>
      </c>
      <c r="E69" s="2">
        <v>281</v>
      </c>
      <c r="F69" s="2">
        <v>288</v>
      </c>
      <c r="G69" s="2">
        <f t="shared" si="3"/>
        <v>569</v>
      </c>
    </row>
    <row r="70" spans="1:7" ht="15" customHeight="1">
      <c r="A70" s="37"/>
      <c r="B70" s="33" t="s">
        <v>60</v>
      </c>
      <c r="C70" s="34"/>
      <c r="D70" s="2">
        <v>195</v>
      </c>
      <c r="E70" s="2">
        <v>330</v>
      </c>
      <c r="F70" s="2">
        <v>322</v>
      </c>
      <c r="G70" s="2">
        <f t="shared" si="3"/>
        <v>652</v>
      </c>
    </row>
    <row r="71" spans="1:7" ht="15" customHeight="1">
      <c r="A71" s="37"/>
      <c r="B71" s="33" t="s">
        <v>61</v>
      </c>
      <c r="C71" s="34"/>
      <c r="D71" s="2">
        <v>160</v>
      </c>
      <c r="E71" s="2">
        <v>258</v>
      </c>
      <c r="F71" s="2">
        <v>269</v>
      </c>
      <c r="G71" s="2">
        <f t="shared" si="3"/>
        <v>527</v>
      </c>
    </row>
    <row r="72" spans="1:7" ht="15" customHeight="1">
      <c r="A72" s="37"/>
      <c r="B72" s="33" t="s">
        <v>62</v>
      </c>
      <c r="C72" s="34"/>
      <c r="D72" s="2">
        <v>93</v>
      </c>
      <c r="E72" s="2">
        <v>154</v>
      </c>
      <c r="F72" s="2">
        <v>137</v>
      </c>
      <c r="G72" s="2">
        <f t="shared" si="3"/>
        <v>291</v>
      </c>
    </row>
    <row r="73" spans="1:7" ht="15" customHeight="1">
      <c r="A73" s="37"/>
      <c r="B73" s="33" t="s">
        <v>63</v>
      </c>
      <c r="C73" s="34"/>
      <c r="D73" s="2">
        <v>61</v>
      </c>
      <c r="E73" s="2">
        <v>97</v>
      </c>
      <c r="F73" s="2">
        <v>83</v>
      </c>
      <c r="G73" s="2">
        <f t="shared" si="3"/>
        <v>180</v>
      </c>
    </row>
    <row r="74" spans="1:7" ht="15" customHeight="1">
      <c r="A74" s="37"/>
      <c r="B74" s="33" t="s">
        <v>64</v>
      </c>
      <c r="C74" s="34"/>
      <c r="D74" s="2">
        <v>118</v>
      </c>
      <c r="E74" s="2">
        <v>194</v>
      </c>
      <c r="F74" s="2">
        <v>177</v>
      </c>
      <c r="G74" s="2">
        <f t="shared" si="3"/>
        <v>371</v>
      </c>
    </row>
    <row r="75" spans="1:7" ht="15" customHeight="1">
      <c r="A75" s="37"/>
      <c r="B75" s="33" t="s">
        <v>65</v>
      </c>
      <c r="C75" s="34"/>
      <c r="D75" s="2">
        <v>260</v>
      </c>
      <c r="E75" s="2">
        <v>442</v>
      </c>
      <c r="F75" s="2">
        <v>437</v>
      </c>
      <c r="G75" s="2">
        <f t="shared" si="3"/>
        <v>879</v>
      </c>
    </row>
    <row r="76" spans="1:7" ht="15" customHeight="1">
      <c r="A76" s="37"/>
      <c r="B76" s="33" t="s">
        <v>66</v>
      </c>
      <c r="C76" s="34"/>
      <c r="D76" s="2">
        <v>666</v>
      </c>
      <c r="E76" s="2">
        <v>1014</v>
      </c>
      <c r="F76" s="2">
        <v>1053</v>
      </c>
      <c r="G76" s="2">
        <f t="shared" si="3"/>
        <v>2067</v>
      </c>
    </row>
    <row r="77" spans="1:7" ht="15" customHeight="1">
      <c r="A77" s="37"/>
      <c r="B77" s="33" t="s">
        <v>67</v>
      </c>
      <c r="C77" s="34"/>
      <c r="D77" s="2">
        <v>203</v>
      </c>
      <c r="E77" s="2">
        <v>354</v>
      </c>
      <c r="F77" s="2">
        <v>332</v>
      </c>
      <c r="G77" s="2">
        <f t="shared" si="3"/>
        <v>686</v>
      </c>
    </row>
    <row r="78" spans="1:7" ht="15" customHeight="1">
      <c r="A78" s="37"/>
      <c r="B78" s="33" t="s">
        <v>68</v>
      </c>
      <c r="C78" s="34"/>
      <c r="D78" s="2">
        <v>133</v>
      </c>
      <c r="E78" s="2">
        <v>210</v>
      </c>
      <c r="F78" s="2">
        <v>193</v>
      </c>
      <c r="G78" s="2">
        <f t="shared" si="3"/>
        <v>403</v>
      </c>
    </row>
    <row r="79" spans="1:7" ht="15" customHeight="1">
      <c r="A79" s="37"/>
      <c r="B79" s="33" t="s">
        <v>69</v>
      </c>
      <c r="C79" s="34"/>
      <c r="D79" s="2">
        <v>260</v>
      </c>
      <c r="E79" s="2">
        <v>442</v>
      </c>
      <c r="F79" s="2">
        <v>432</v>
      </c>
      <c r="G79" s="2">
        <f t="shared" si="3"/>
        <v>874</v>
      </c>
    </row>
    <row r="80" spans="1:7" ht="15" customHeight="1">
      <c r="A80" s="37"/>
      <c r="B80" s="33" t="s">
        <v>70</v>
      </c>
      <c r="C80" s="34"/>
      <c r="D80" s="2">
        <v>95</v>
      </c>
      <c r="E80" s="2">
        <v>168</v>
      </c>
      <c r="F80" s="2">
        <v>158</v>
      </c>
      <c r="G80" s="2">
        <f t="shared" si="3"/>
        <v>326</v>
      </c>
    </row>
    <row r="81" spans="1:7" ht="15" customHeight="1">
      <c r="A81" s="37"/>
      <c r="B81" s="33" t="s">
        <v>71</v>
      </c>
      <c r="C81" s="34"/>
      <c r="D81" s="2">
        <v>79</v>
      </c>
      <c r="E81" s="2">
        <v>124</v>
      </c>
      <c r="F81" s="2">
        <v>120</v>
      </c>
      <c r="G81" s="2">
        <f t="shared" si="3"/>
        <v>244</v>
      </c>
    </row>
    <row r="82" spans="1:7" ht="15" customHeight="1">
      <c r="A82" s="37"/>
      <c r="B82" s="33" t="s">
        <v>72</v>
      </c>
      <c r="C82" s="34"/>
      <c r="D82" s="2">
        <v>122</v>
      </c>
      <c r="E82" s="2">
        <v>218</v>
      </c>
      <c r="F82" s="2">
        <v>238</v>
      </c>
      <c r="G82" s="2">
        <f t="shared" si="3"/>
        <v>456</v>
      </c>
    </row>
    <row r="83" spans="1:7" ht="15" customHeight="1">
      <c r="A83" s="37"/>
      <c r="B83" s="33" t="s">
        <v>73</v>
      </c>
      <c r="C83" s="34"/>
      <c r="D83" s="2">
        <v>72</v>
      </c>
      <c r="E83" s="2">
        <v>126</v>
      </c>
      <c r="F83" s="2">
        <v>132</v>
      </c>
      <c r="G83" s="2">
        <f t="shared" si="3"/>
        <v>258</v>
      </c>
    </row>
    <row r="84" spans="1:7" ht="15" customHeight="1">
      <c r="A84" s="37"/>
      <c r="B84" s="33" t="s">
        <v>74</v>
      </c>
      <c r="C84" s="34"/>
      <c r="D84" s="2">
        <v>111</v>
      </c>
      <c r="E84" s="2">
        <v>204</v>
      </c>
      <c r="F84" s="2">
        <v>222</v>
      </c>
      <c r="G84" s="2">
        <f t="shared" si="3"/>
        <v>426</v>
      </c>
    </row>
    <row r="85" spans="1:7" ht="15" customHeight="1">
      <c r="A85" s="37"/>
      <c r="B85" s="33" t="s">
        <v>75</v>
      </c>
      <c r="C85" s="34"/>
      <c r="D85" s="2">
        <v>38</v>
      </c>
      <c r="E85" s="2">
        <v>65</v>
      </c>
      <c r="F85" s="2">
        <v>75</v>
      </c>
      <c r="G85" s="2">
        <f t="shared" si="3"/>
        <v>140</v>
      </c>
    </row>
    <row r="86" spans="1:7" ht="15" customHeight="1">
      <c r="A86" s="37"/>
      <c r="B86" s="33" t="s">
        <v>76</v>
      </c>
      <c r="C86" s="34"/>
      <c r="D86" s="2">
        <v>56</v>
      </c>
      <c r="E86" s="2">
        <v>25</v>
      </c>
      <c r="F86" s="2">
        <v>31</v>
      </c>
      <c r="G86" s="2">
        <f t="shared" si="3"/>
        <v>56</v>
      </c>
    </row>
    <row r="87" spans="1:7" ht="15" customHeight="1">
      <c r="A87" s="37"/>
      <c r="B87" s="33" t="s">
        <v>77</v>
      </c>
      <c r="C87" s="34"/>
      <c r="D87" s="2">
        <v>104</v>
      </c>
      <c r="E87" s="2">
        <v>28</v>
      </c>
      <c r="F87" s="2">
        <v>76</v>
      </c>
      <c r="G87" s="2">
        <f t="shared" si="3"/>
        <v>104</v>
      </c>
    </row>
    <row r="88" spans="1:7" ht="15" customHeight="1">
      <c r="A88" s="37"/>
      <c r="B88" s="33" t="s">
        <v>78</v>
      </c>
      <c r="C88" s="34"/>
      <c r="D88" s="2">
        <v>54</v>
      </c>
      <c r="E88" s="2">
        <v>33</v>
      </c>
      <c r="F88" s="2">
        <v>21</v>
      </c>
      <c r="G88" s="2">
        <f t="shared" si="3"/>
        <v>54</v>
      </c>
    </row>
    <row r="89" spans="1:7" ht="15" customHeight="1" thickBot="1">
      <c r="A89" s="39"/>
      <c r="B89" s="45" t="s">
        <v>91</v>
      </c>
      <c r="C89" s="45"/>
      <c r="D89" s="6">
        <f>SUM(D62:D88)</f>
        <v>3920</v>
      </c>
      <c r="E89" s="6">
        <f>SUM(E62:E88)</f>
        <v>6124</v>
      </c>
      <c r="F89" s="6">
        <f>SUM(F62:F88)</f>
        <v>6063</v>
      </c>
      <c r="G89" s="6">
        <f>SUM(G62:G88)</f>
        <v>12187</v>
      </c>
    </row>
    <row r="90" spans="1:11" ht="15" customHeight="1" thickBot="1" thickTop="1">
      <c r="A90" s="10"/>
      <c r="B90" s="51" t="s">
        <v>97</v>
      </c>
      <c r="C90" s="52"/>
      <c r="D90" s="8">
        <f>SUM(D6:D24,D26:D42,D44:D60,D62:D88)</f>
        <v>13550</v>
      </c>
      <c r="E90" s="8">
        <f>SUM(E6:E24,E26:E42,E44:E60,E62:E88)</f>
        <v>20273</v>
      </c>
      <c r="F90" s="8">
        <f>SUM(F6:F24,F26:F42,F44:F60,F62:F88)</f>
        <v>20059</v>
      </c>
      <c r="G90" s="8">
        <f>SUM(G6:G24,G26:G42,G44:G60,G62:G88)</f>
        <v>40332</v>
      </c>
      <c r="H90" s="9"/>
      <c r="I90" s="9"/>
      <c r="J90" s="9"/>
      <c r="K90" s="9"/>
    </row>
    <row r="91" spans="4:7" ht="15" customHeight="1" thickTop="1">
      <c r="D91" s="9"/>
      <c r="E91" s="9"/>
      <c r="F91" s="9"/>
      <c r="G91" s="9"/>
    </row>
    <row r="92" spans="4:7" ht="15" customHeight="1">
      <c r="D92" s="9"/>
      <c r="E92" s="9"/>
      <c r="F92" s="9"/>
      <c r="G92" s="9"/>
    </row>
    <row r="93" ht="15" customHeight="1"/>
    <row r="94" spans="2:7" ht="15" customHeight="1">
      <c r="B94" s="53" t="s">
        <v>85</v>
      </c>
      <c r="C94" s="54"/>
      <c r="D94" s="54"/>
      <c r="E94" s="54"/>
      <c r="F94" s="46"/>
      <c r="G94" s="47"/>
    </row>
    <row r="95" spans="2:7" ht="15" customHeight="1">
      <c r="B95" s="55"/>
      <c r="C95" s="55"/>
      <c r="D95" s="55"/>
      <c r="E95" s="55"/>
      <c r="F95" s="48"/>
      <c r="G95" s="48"/>
    </row>
    <row r="96" spans="1:7" ht="15" customHeight="1" thickBot="1">
      <c r="A96" s="13"/>
      <c r="B96" s="11"/>
      <c r="C96" s="12"/>
      <c r="D96" s="13" t="s">
        <v>80</v>
      </c>
      <c r="E96" s="13" t="s">
        <v>81</v>
      </c>
      <c r="F96" s="13" t="s">
        <v>82</v>
      </c>
      <c r="G96" s="13" t="s">
        <v>83</v>
      </c>
    </row>
    <row r="97" spans="1:7" ht="15" customHeight="1" thickBot="1" thickTop="1">
      <c r="A97" s="14"/>
      <c r="B97" s="49" t="s">
        <v>84</v>
      </c>
      <c r="C97" s="50"/>
      <c r="D97" s="14">
        <v>76</v>
      </c>
      <c r="E97" s="14">
        <v>30</v>
      </c>
      <c r="F97" s="14">
        <v>60</v>
      </c>
      <c r="G97" s="14">
        <f>SUM(E97:F97)</f>
        <v>90</v>
      </c>
    </row>
    <row r="98" ht="14.25" thickTop="1"/>
  </sheetData>
  <sheetProtection sheet="1"/>
  <mergeCells count="97">
    <mergeCell ref="B84:C84"/>
    <mergeCell ref="B74:C74"/>
    <mergeCell ref="B75:C75"/>
    <mergeCell ref="B80:C80"/>
    <mergeCell ref="B81:C81"/>
    <mergeCell ref="B82:C82"/>
    <mergeCell ref="B83:C83"/>
    <mergeCell ref="B78:C78"/>
    <mergeCell ref="B79:C79"/>
    <mergeCell ref="F94:G95"/>
    <mergeCell ref="B85:C85"/>
    <mergeCell ref="B86:C86"/>
    <mergeCell ref="B87:C87"/>
    <mergeCell ref="B88:C88"/>
    <mergeCell ref="B97:C97"/>
    <mergeCell ref="B89:C89"/>
    <mergeCell ref="B90:C90"/>
    <mergeCell ref="B94:E95"/>
    <mergeCell ref="B68:C68"/>
    <mergeCell ref="B77:C77"/>
    <mergeCell ref="B76:C76"/>
    <mergeCell ref="B66:C66"/>
    <mergeCell ref="B71:C71"/>
    <mergeCell ref="B72:C72"/>
    <mergeCell ref="B73:C73"/>
    <mergeCell ref="B57:C57"/>
    <mergeCell ref="B60:C60"/>
    <mergeCell ref="B61:C61"/>
    <mergeCell ref="B58:C58"/>
    <mergeCell ref="B59:C59"/>
    <mergeCell ref="B67:C67"/>
    <mergeCell ref="B42:C42"/>
    <mergeCell ref="A62:A89"/>
    <mergeCell ref="B62:C62"/>
    <mergeCell ref="B63:C63"/>
    <mergeCell ref="B64:C64"/>
    <mergeCell ref="B65:C65"/>
    <mergeCell ref="B54:C54"/>
    <mergeCell ref="B55:C55"/>
    <mergeCell ref="B69:C69"/>
    <mergeCell ref="B70:C70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6:C56"/>
    <mergeCell ref="B50:C50"/>
    <mergeCell ref="B51:C51"/>
    <mergeCell ref="B35:C35"/>
    <mergeCell ref="B36:C36"/>
    <mergeCell ref="B37:C37"/>
    <mergeCell ref="B38:C38"/>
    <mergeCell ref="B43:C43"/>
    <mergeCell ref="B39:C39"/>
    <mergeCell ref="B40:C40"/>
    <mergeCell ref="B41:C41"/>
    <mergeCell ref="B24:C24"/>
    <mergeCell ref="B25:C25"/>
    <mergeCell ref="B6:C6"/>
    <mergeCell ref="B7:C7"/>
    <mergeCell ref="B8:C8"/>
    <mergeCell ref="B9:C9"/>
    <mergeCell ref="B12:C12"/>
    <mergeCell ref="B13:C13"/>
    <mergeCell ref="B22:C22"/>
    <mergeCell ref="B23:C23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4:C14"/>
    <mergeCell ref="B15:C15"/>
    <mergeCell ref="B18:C18"/>
    <mergeCell ref="B19:C19"/>
    <mergeCell ref="B20:C20"/>
    <mergeCell ref="B21:C21"/>
    <mergeCell ref="F1:G1"/>
    <mergeCell ref="A2:G3"/>
    <mergeCell ref="B4:C4"/>
    <mergeCell ref="E4:G4"/>
    <mergeCell ref="B16:C16"/>
    <mergeCell ref="B17:C17"/>
    <mergeCell ref="B5:C5"/>
    <mergeCell ref="A6:A25"/>
    <mergeCell ref="B10:C10"/>
    <mergeCell ref="B11:C11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zoomScaleSheetLayoutView="75" zoomScalePageLayoutView="0" workbookViewId="0" topLeftCell="A82">
      <selection activeCell="D7" sqref="D7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9" t="s">
        <v>101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444</v>
      </c>
      <c r="E6" s="2">
        <v>682</v>
      </c>
      <c r="F6" s="2">
        <v>695</v>
      </c>
      <c r="G6" s="2">
        <f aca="true" t="shared" si="0" ref="G6:G24">SUM(E6:F6)</f>
        <v>1377</v>
      </c>
      <c r="H6" s="9"/>
    </row>
    <row r="7" spans="1:7" ht="15" customHeight="1">
      <c r="A7" s="37"/>
      <c r="B7" s="33" t="s">
        <v>1</v>
      </c>
      <c r="C7" s="34"/>
      <c r="D7" s="2">
        <f>170-D24</f>
        <v>140</v>
      </c>
      <c r="E7" s="2">
        <f>238-E24</f>
        <v>199</v>
      </c>
      <c r="F7" s="2">
        <f>242-F24</f>
        <v>200</v>
      </c>
      <c r="G7" s="2">
        <f t="shared" si="0"/>
        <v>399</v>
      </c>
    </row>
    <row r="8" spans="1:11" ht="15" customHeight="1">
      <c r="A8" s="37"/>
      <c r="B8" s="33" t="s">
        <v>2</v>
      </c>
      <c r="C8" s="34"/>
      <c r="D8" s="2">
        <v>86</v>
      </c>
      <c r="E8" s="2">
        <v>118</v>
      </c>
      <c r="F8" s="2">
        <v>123</v>
      </c>
      <c r="G8" s="2">
        <f t="shared" si="0"/>
        <v>241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301</v>
      </c>
      <c r="E9" s="2">
        <v>424</v>
      </c>
      <c r="F9" s="2">
        <v>460</v>
      </c>
      <c r="G9" s="2">
        <f t="shared" si="0"/>
        <v>884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79</v>
      </c>
      <c r="E10" s="2">
        <v>101</v>
      </c>
      <c r="F10" s="2">
        <v>106</v>
      </c>
      <c r="G10" s="2">
        <f t="shared" si="0"/>
        <v>207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68</v>
      </c>
      <c r="E11" s="2">
        <v>103</v>
      </c>
      <c r="F11" s="2">
        <v>97</v>
      </c>
      <c r="G11" s="2">
        <f t="shared" si="0"/>
        <v>200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78</v>
      </c>
      <c r="E12" s="2">
        <v>126</v>
      </c>
      <c r="F12" s="2">
        <v>128</v>
      </c>
      <c r="G12" s="2">
        <f t="shared" si="0"/>
        <v>254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329</v>
      </c>
      <c r="E13" s="2">
        <v>496</v>
      </c>
      <c r="F13" s="2">
        <v>494</v>
      </c>
      <c r="G13" s="2">
        <f t="shared" si="0"/>
        <v>990</v>
      </c>
    </row>
    <row r="14" spans="1:7" ht="15" customHeight="1">
      <c r="A14" s="37"/>
      <c r="B14" s="33" t="s">
        <v>8</v>
      </c>
      <c r="C14" s="34"/>
      <c r="D14" s="2">
        <v>132</v>
      </c>
      <c r="E14" s="2">
        <v>232</v>
      </c>
      <c r="F14" s="2">
        <v>209</v>
      </c>
      <c r="G14" s="2">
        <f t="shared" si="0"/>
        <v>441</v>
      </c>
    </row>
    <row r="15" spans="1:7" ht="15" customHeight="1">
      <c r="A15" s="37"/>
      <c r="B15" s="33" t="s">
        <v>9</v>
      </c>
      <c r="C15" s="34"/>
      <c r="D15" s="2">
        <v>208</v>
      </c>
      <c r="E15" s="2">
        <v>307</v>
      </c>
      <c r="F15" s="2">
        <v>311</v>
      </c>
      <c r="G15" s="2">
        <f t="shared" si="0"/>
        <v>618</v>
      </c>
    </row>
    <row r="16" spans="1:7" ht="15" customHeight="1">
      <c r="A16" s="37"/>
      <c r="B16" s="33" t="s">
        <v>10</v>
      </c>
      <c r="C16" s="34"/>
      <c r="D16" s="2">
        <v>121</v>
      </c>
      <c r="E16" s="2">
        <v>197</v>
      </c>
      <c r="F16" s="2">
        <v>185</v>
      </c>
      <c r="G16" s="2">
        <f t="shared" si="0"/>
        <v>382</v>
      </c>
    </row>
    <row r="17" spans="1:7" ht="15" customHeight="1">
      <c r="A17" s="37"/>
      <c r="B17" s="33" t="s">
        <v>11</v>
      </c>
      <c r="C17" s="34"/>
      <c r="D17" s="2">
        <v>146</v>
      </c>
      <c r="E17" s="2">
        <v>210</v>
      </c>
      <c r="F17" s="2">
        <v>249</v>
      </c>
      <c r="G17" s="2">
        <f t="shared" si="0"/>
        <v>459</v>
      </c>
    </row>
    <row r="18" spans="1:7" ht="15" customHeight="1">
      <c r="A18" s="37"/>
      <c r="B18" s="33" t="s">
        <v>12</v>
      </c>
      <c r="C18" s="34"/>
      <c r="D18" s="2">
        <v>210</v>
      </c>
      <c r="E18" s="2">
        <v>236</v>
      </c>
      <c r="F18" s="2">
        <v>238</v>
      </c>
      <c r="G18" s="2">
        <f t="shared" si="0"/>
        <v>474</v>
      </c>
    </row>
    <row r="19" spans="1:7" ht="15" customHeight="1">
      <c r="A19" s="37"/>
      <c r="B19" s="33" t="s">
        <v>13</v>
      </c>
      <c r="C19" s="34"/>
      <c r="D19" s="2">
        <v>168</v>
      </c>
      <c r="E19" s="2">
        <v>270</v>
      </c>
      <c r="F19" s="2">
        <v>264</v>
      </c>
      <c r="G19" s="2">
        <f t="shared" si="0"/>
        <v>534</v>
      </c>
    </row>
    <row r="20" spans="1:7" ht="15" customHeight="1">
      <c r="A20" s="37"/>
      <c r="B20" s="33" t="s">
        <v>14</v>
      </c>
      <c r="C20" s="34"/>
      <c r="D20" s="2">
        <v>194</v>
      </c>
      <c r="E20" s="2">
        <v>157</v>
      </c>
      <c r="F20" s="2">
        <v>205</v>
      </c>
      <c r="G20" s="2">
        <f t="shared" si="0"/>
        <v>362</v>
      </c>
    </row>
    <row r="21" spans="1:7" ht="15" customHeight="1">
      <c r="A21" s="37"/>
      <c r="B21" s="33" t="s">
        <v>15</v>
      </c>
      <c r="C21" s="34"/>
      <c r="D21" s="2">
        <v>386</v>
      </c>
      <c r="E21" s="2">
        <v>655</v>
      </c>
      <c r="F21" s="2">
        <v>638</v>
      </c>
      <c r="G21" s="2">
        <f t="shared" si="0"/>
        <v>1293</v>
      </c>
    </row>
    <row r="22" spans="1:7" ht="15" customHeight="1">
      <c r="A22" s="37"/>
      <c r="B22" s="33" t="s">
        <v>16</v>
      </c>
      <c r="C22" s="34"/>
      <c r="D22" s="2">
        <v>274</v>
      </c>
      <c r="E22" s="2">
        <v>433</v>
      </c>
      <c r="F22" s="2">
        <v>477</v>
      </c>
      <c r="G22" s="2">
        <f t="shared" si="0"/>
        <v>910</v>
      </c>
    </row>
    <row r="23" spans="1:7" ht="15" customHeight="1">
      <c r="A23" s="37"/>
      <c r="B23" s="33" t="s">
        <v>17</v>
      </c>
      <c r="C23" s="34"/>
      <c r="D23" s="2">
        <v>372</v>
      </c>
      <c r="E23" s="2">
        <v>591</v>
      </c>
      <c r="F23" s="2">
        <v>524</v>
      </c>
      <c r="G23" s="2">
        <f t="shared" si="0"/>
        <v>1115</v>
      </c>
    </row>
    <row r="24" spans="1:12" ht="15" customHeight="1">
      <c r="A24" s="37"/>
      <c r="B24" s="33" t="s">
        <v>92</v>
      </c>
      <c r="C24" s="34"/>
      <c r="D24" s="2">
        <v>30</v>
      </c>
      <c r="E24" s="2">
        <v>39</v>
      </c>
      <c r="F24" s="2">
        <v>42</v>
      </c>
      <c r="G24" s="2">
        <f t="shared" si="0"/>
        <v>81</v>
      </c>
      <c r="I24" s="9"/>
      <c r="J24" s="9"/>
      <c r="K24" s="9"/>
      <c r="L24" s="9"/>
    </row>
    <row r="25" spans="1:11" ht="15" customHeight="1" thickBot="1">
      <c r="A25" s="37"/>
      <c r="B25" s="42" t="s">
        <v>88</v>
      </c>
      <c r="C25" s="42"/>
      <c r="D25" s="7">
        <f>SUM(D6:D24)</f>
        <v>3766</v>
      </c>
      <c r="E25" s="7">
        <f>SUM(E6:E24)</f>
        <v>5576</v>
      </c>
      <c r="F25" s="7">
        <f>SUM(F6:F24)</f>
        <v>5645</v>
      </c>
      <c r="G25" s="7">
        <f>SUM(G6:G24)</f>
        <v>11221</v>
      </c>
      <c r="H25" s="9"/>
      <c r="I25" s="9"/>
      <c r="J25" s="9"/>
      <c r="K25" s="9"/>
    </row>
    <row r="26" spans="1:7" ht="15" customHeight="1" thickTop="1">
      <c r="A26" s="38" t="s">
        <v>94</v>
      </c>
      <c r="B26" s="40" t="s">
        <v>18</v>
      </c>
      <c r="C26" s="41"/>
      <c r="D26" s="15">
        <v>248</v>
      </c>
      <c r="E26" s="15">
        <v>416</v>
      </c>
      <c r="F26" s="15">
        <v>370</v>
      </c>
      <c r="G26" s="15">
        <f aca="true" t="shared" si="1" ref="G26:G42">SUM(E26:F26)</f>
        <v>786</v>
      </c>
    </row>
    <row r="27" spans="1:7" ht="15" customHeight="1">
      <c r="A27" s="37"/>
      <c r="B27" s="33" t="s">
        <v>19</v>
      </c>
      <c r="C27" s="34"/>
      <c r="D27" s="2">
        <v>108</v>
      </c>
      <c r="E27" s="2">
        <v>145</v>
      </c>
      <c r="F27" s="2">
        <v>135</v>
      </c>
      <c r="G27" s="2">
        <f t="shared" si="1"/>
        <v>280</v>
      </c>
    </row>
    <row r="28" spans="1:7" ht="15" customHeight="1">
      <c r="A28" s="37"/>
      <c r="B28" s="33" t="s">
        <v>20</v>
      </c>
      <c r="C28" s="34"/>
      <c r="D28" s="2">
        <v>58</v>
      </c>
      <c r="E28" s="2">
        <v>87</v>
      </c>
      <c r="F28" s="2">
        <v>83</v>
      </c>
      <c r="G28" s="2">
        <f t="shared" si="1"/>
        <v>170</v>
      </c>
    </row>
    <row r="29" spans="1:7" ht="15" customHeight="1">
      <c r="A29" s="37"/>
      <c r="B29" s="33" t="s">
        <v>21</v>
      </c>
      <c r="C29" s="34"/>
      <c r="D29" s="2">
        <v>215</v>
      </c>
      <c r="E29" s="2">
        <v>330</v>
      </c>
      <c r="F29" s="2">
        <v>292</v>
      </c>
      <c r="G29" s="2">
        <f t="shared" si="1"/>
        <v>622</v>
      </c>
    </row>
    <row r="30" spans="1:7" ht="15" customHeight="1">
      <c r="A30" s="37"/>
      <c r="B30" s="33" t="s">
        <v>22</v>
      </c>
      <c r="C30" s="34"/>
      <c r="D30" s="2">
        <v>50</v>
      </c>
      <c r="E30" s="2">
        <v>63</v>
      </c>
      <c r="F30" s="2">
        <v>62</v>
      </c>
      <c r="G30" s="2">
        <f t="shared" si="1"/>
        <v>125</v>
      </c>
    </row>
    <row r="31" spans="1:7" ht="15" customHeight="1">
      <c r="A31" s="37"/>
      <c r="B31" s="33" t="s">
        <v>23</v>
      </c>
      <c r="C31" s="34"/>
      <c r="D31" s="2">
        <v>123</v>
      </c>
      <c r="E31" s="2">
        <v>188</v>
      </c>
      <c r="F31" s="2">
        <v>186</v>
      </c>
      <c r="G31" s="2">
        <f t="shared" si="1"/>
        <v>374</v>
      </c>
    </row>
    <row r="32" spans="1:7" ht="15" customHeight="1">
      <c r="A32" s="37"/>
      <c r="B32" s="33" t="s">
        <v>24</v>
      </c>
      <c r="C32" s="34"/>
      <c r="D32" s="2">
        <v>216</v>
      </c>
      <c r="E32" s="2">
        <v>326</v>
      </c>
      <c r="F32" s="2">
        <v>312</v>
      </c>
      <c r="G32" s="2">
        <f t="shared" si="1"/>
        <v>638</v>
      </c>
    </row>
    <row r="33" spans="1:7" ht="15" customHeight="1">
      <c r="A33" s="37"/>
      <c r="B33" s="33" t="s">
        <v>25</v>
      </c>
      <c r="C33" s="34"/>
      <c r="D33" s="2">
        <v>250</v>
      </c>
      <c r="E33" s="2">
        <v>377</v>
      </c>
      <c r="F33" s="2">
        <v>362</v>
      </c>
      <c r="G33" s="2">
        <f t="shared" si="1"/>
        <v>739</v>
      </c>
    </row>
    <row r="34" spans="1:7" ht="15" customHeight="1">
      <c r="A34" s="37"/>
      <c r="B34" s="33" t="s">
        <v>26</v>
      </c>
      <c r="C34" s="34"/>
      <c r="D34" s="2">
        <v>179</v>
      </c>
      <c r="E34" s="2">
        <v>242</v>
      </c>
      <c r="F34" s="2">
        <v>259</v>
      </c>
      <c r="G34" s="2">
        <f t="shared" si="1"/>
        <v>501</v>
      </c>
    </row>
    <row r="35" spans="1:7" ht="15" customHeight="1">
      <c r="A35" s="37"/>
      <c r="B35" s="33" t="s">
        <v>27</v>
      </c>
      <c r="C35" s="34"/>
      <c r="D35" s="2">
        <v>145</v>
      </c>
      <c r="E35" s="2">
        <v>263</v>
      </c>
      <c r="F35" s="2">
        <v>243</v>
      </c>
      <c r="G35" s="2">
        <f t="shared" si="1"/>
        <v>506</v>
      </c>
    </row>
    <row r="36" spans="1:7" ht="15" customHeight="1">
      <c r="A36" s="37"/>
      <c r="B36" s="33" t="s">
        <v>28</v>
      </c>
      <c r="C36" s="34"/>
      <c r="D36" s="2">
        <v>144</v>
      </c>
      <c r="E36" s="2">
        <v>143</v>
      </c>
      <c r="F36" s="2">
        <v>131</v>
      </c>
      <c r="G36" s="2">
        <f t="shared" si="1"/>
        <v>274</v>
      </c>
    </row>
    <row r="37" spans="1:7" ht="15" customHeight="1">
      <c r="A37" s="37"/>
      <c r="B37" s="33" t="s">
        <v>29</v>
      </c>
      <c r="C37" s="34"/>
      <c r="D37" s="2">
        <v>33</v>
      </c>
      <c r="E37" s="2">
        <v>39</v>
      </c>
      <c r="F37" s="2">
        <v>12</v>
      </c>
      <c r="G37" s="2">
        <f t="shared" si="1"/>
        <v>51</v>
      </c>
    </row>
    <row r="38" spans="1:7" ht="15" customHeight="1">
      <c r="A38" s="37"/>
      <c r="B38" s="33" t="s">
        <v>30</v>
      </c>
      <c r="C38" s="34"/>
      <c r="D38" s="2">
        <v>34</v>
      </c>
      <c r="E38" s="2">
        <v>31</v>
      </c>
      <c r="F38" s="2">
        <v>3</v>
      </c>
      <c r="G38" s="2">
        <f t="shared" si="1"/>
        <v>34</v>
      </c>
    </row>
    <row r="39" spans="1:7" ht="15" customHeight="1">
      <c r="A39" s="37"/>
      <c r="B39" s="33" t="s">
        <v>31</v>
      </c>
      <c r="C39" s="34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7"/>
      <c r="B40" s="33" t="s">
        <v>32</v>
      </c>
      <c r="C40" s="34"/>
      <c r="D40" s="2">
        <v>71</v>
      </c>
      <c r="E40" s="2">
        <v>21</v>
      </c>
      <c r="F40" s="2">
        <v>51</v>
      </c>
      <c r="G40" s="2">
        <f t="shared" si="1"/>
        <v>72</v>
      </c>
    </row>
    <row r="41" spans="1:7" ht="15" customHeight="1">
      <c r="A41" s="37"/>
      <c r="B41" s="33" t="s">
        <v>33</v>
      </c>
      <c r="C41" s="34"/>
      <c r="D41" s="2">
        <v>55</v>
      </c>
      <c r="E41" s="2">
        <v>100</v>
      </c>
      <c r="F41" s="2">
        <v>108</v>
      </c>
      <c r="G41" s="2">
        <f t="shared" si="1"/>
        <v>208</v>
      </c>
    </row>
    <row r="42" spans="1:7" ht="15" customHeight="1">
      <c r="A42" s="37"/>
      <c r="B42" s="33" t="s">
        <v>34</v>
      </c>
      <c r="C42" s="34"/>
      <c r="D42" s="2">
        <v>41</v>
      </c>
      <c r="E42" s="2">
        <v>61</v>
      </c>
      <c r="F42" s="2">
        <v>61</v>
      </c>
      <c r="G42" s="2">
        <f t="shared" si="1"/>
        <v>122</v>
      </c>
    </row>
    <row r="43" spans="1:7" ht="15" customHeight="1" thickBot="1">
      <c r="A43" s="39"/>
      <c r="B43" s="42" t="s">
        <v>89</v>
      </c>
      <c r="C43" s="42"/>
      <c r="D43" s="6">
        <f>SUM(D26:D42)</f>
        <v>1970</v>
      </c>
      <c r="E43" s="6">
        <f>SUM(E26:E42)</f>
        <v>2832</v>
      </c>
      <c r="F43" s="6">
        <f>SUM(F26:F42)</f>
        <v>2670</v>
      </c>
      <c r="G43" s="6">
        <f>SUM(G26:G42)</f>
        <v>5502</v>
      </c>
    </row>
    <row r="44" spans="1:8" ht="15" customHeight="1" thickTop="1">
      <c r="A44" s="38" t="s">
        <v>95</v>
      </c>
      <c r="B44" s="44" t="s">
        <v>35</v>
      </c>
      <c r="C44" s="44"/>
      <c r="D44" s="15">
        <v>1003</v>
      </c>
      <c r="E44" s="15">
        <v>1522</v>
      </c>
      <c r="F44" s="15">
        <v>1511</v>
      </c>
      <c r="G44" s="15">
        <f aca="true" t="shared" si="2" ref="G44:G60">SUM(E44:F44)</f>
        <v>3033</v>
      </c>
      <c r="H44" s="9"/>
    </row>
    <row r="45" spans="1:8" ht="15" customHeight="1">
      <c r="A45" s="37"/>
      <c r="B45" s="43" t="s">
        <v>36</v>
      </c>
      <c r="C45" s="43"/>
      <c r="D45" s="2">
        <v>182</v>
      </c>
      <c r="E45" s="2">
        <v>171</v>
      </c>
      <c r="F45" s="2">
        <v>209</v>
      </c>
      <c r="G45" s="2">
        <f t="shared" si="2"/>
        <v>380</v>
      </c>
      <c r="H45" s="9"/>
    </row>
    <row r="46" spans="1:8" ht="15" customHeight="1">
      <c r="A46" s="37"/>
      <c r="B46" s="43" t="s">
        <v>37</v>
      </c>
      <c r="C46" s="43"/>
      <c r="D46" s="2">
        <v>321</v>
      </c>
      <c r="E46" s="2">
        <v>472</v>
      </c>
      <c r="F46" s="2">
        <v>436</v>
      </c>
      <c r="G46" s="2">
        <f t="shared" si="2"/>
        <v>908</v>
      </c>
      <c r="H46" s="9"/>
    </row>
    <row r="47" spans="1:8" ht="15" customHeight="1">
      <c r="A47" s="37"/>
      <c r="B47" s="43" t="s">
        <v>38</v>
      </c>
      <c r="C47" s="43"/>
      <c r="D47" s="2">
        <v>137</v>
      </c>
      <c r="E47" s="2">
        <v>214</v>
      </c>
      <c r="F47" s="2">
        <v>211</v>
      </c>
      <c r="G47" s="2">
        <f t="shared" si="2"/>
        <v>425</v>
      </c>
      <c r="H47" s="9"/>
    </row>
    <row r="48" spans="1:8" ht="15" customHeight="1">
      <c r="A48" s="37"/>
      <c r="B48" s="43" t="s">
        <v>39</v>
      </c>
      <c r="C48" s="43"/>
      <c r="D48" s="2">
        <v>221</v>
      </c>
      <c r="E48" s="2">
        <v>325</v>
      </c>
      <c r="F48" s="2">
        <v>318</v>
      </c>
      <c r="G48" s="2">
        <f t="shared" si="2"/>
        <v>643</v>
      </c>
      <c r="H48" s="9"/>
    </row>
    <row r="49" spans="1:8" ht="15" customHeight="1">
      <c r="A49" s="37"/>
      <c r="B49" s="43" t="s">
        <v>40</v>
      </c>
      <c r="C49" s="43"/>
      <c r="D49" s="2">
        <v>307</v>
      </c>
      <c r="E49" s="2">
        <v>463</v>
      </c>
      <c r="F49" s="2">
        <v>439</v>
      </c>
      <c r="G49" s="2">
        <f t="shared" si="2"/>
        <v>902</v>
      </c>
      <c r="H49" s="9"/>
    </row>
    <row r="50" spans="1:8" ht="15" customHeight="1">
      <c r="A50" s="37"/>
      <c r="B50" s="43" t="s">
        <v>41</v>
      </c>
      <c r="C50" s="43"/>
      <c r="D50" s="2">
        <v>88</v>
      </c>
      <c r="E50" s="2">
        <v>138</v>
      </c>
      <c r="F50" s="2">
        <v>129</v>
      </c>
      <c r="G50" s="2">
        <f t="shared" si="2"/>
        <v>267</v>
      </c>
      <c r="H50" s="9"/>
    </row>
    <row r="51" spans="1:8" ht="15" customHeight="1">
      <c r="A51" s="37"/>
      <c r="B51" s="43" t="s">
        <v>42</v>
      </c>
      <c r="C51" s="43"/>
      <c r="D51" s="2">
        <v>127</v>
      </c>
      <c r="E51" s="2">
        <v>184</v>
      </c>
      <c r="F51" s="2">
        <v>212</v>
      </c>
      <c r="G51" s="2">
        <f t="shared" si="2"/>
        <v>396</v>
      </c>
      <c r="H51" s="9"/>
    </row>
    <row r="52" spans="1:8" ht="15" customHeight="1">
      <c r="A52" s="37"/>
      <c r="B52" s="43" t="s">
        <v>43</v>
      </c>
      <c r="C52" s="43"/>
      <c r="D52" s="2">
        <v>60</v>
      </c>
      <c r="E52" s="2">
        <v>90</v>
      </c>
      <c r="F52" s="2">
        <v>81</v>
      </c>
      <c r="G52" s="2">
        <f t="shared" si="2"/>
        <v>171</v>
      </c>
      <c r="H52" s="9"/>
    </row>
    <row r="53" spans="1:8" ht="15" customHeight="1">
      <c r="A53" s="37"/>
      <c r="B53" s="43" t="s">
        <v>44</v>
      </c>
      <c r="C53" s="43"/>
      <c r="D53" s="2">
        <v>138</v>
      </c>
      <c r="E53" s="2">
        <v>210</v>
      </c>
      <c r="F53" s="2">
        <v>204</v>
      </c>
      <c r="G53" s="2">
        <f t="shared" si="2"/>
        <v>414</v>
      </c>
      <c r="H53" s="9"/>
    </row>
    <row r="54" spans="1:8" ht="15" customHeight="1">
      <c r="A54" s="37"/>
      <c r="B54" s="43" t="s">
        <v>45</v>
      </c>
      <c r="C54" s="43"/>
      <c r="D54" s="2">
        <v>192</v>
      </c>
      <c r="E54" s="2">
        <v>282</v>
      </c>
      <c r="F54" s="2">
        <v>273</v>
      </c>
      <c r="G54" s="2">
        <f t="shared" si="2"/>
        <v>555</v>
      </c>
      <c r="H54" s="9"/>
    </row>
    <row r="55" spans="1:8" ht="15" customHeight="1">
      <c r="A55" s="37"/>
      <c r="B55" s="43" t="s">
        <v>46</v>
      </c>
      <c r="C55" s="43"/>
      <c r="D55" s="2">
        <v>474</v>
      </c>
      <c r="E55" s="2">
        <v>674</v>
      </c>
      <c r="F55" s="2">
        <v>687</v>
      </c>
      <c r="G55" s="2">
        <f t="shared" si="2"/>
        <v>1361</v>
      </c>
      <c r="H55" s="9"/>
    </row>
    <row r="56" spans="1:8" ht="15" customHeight="1">
      <c r="A56" s="37"/>
      <c r="B56" s="43" t="s">
        <v>47</v>
      </c>
      <c r="C56" s="43"/>
      <c r="D56" s="2">
        <v>295</v>
      </c>
      <c r="E56" s="2">
        <v>399</v>
      </c>
      <c r="F56" s="2">
        <v>400</v>
      </c>
      <c r="G56" s="2">
        <f t="shared" si="2"/>
        <v>799</v>
      </c>
      <c r="H56" s="9"/>
    </row>
    <row r="57" spans="1:8" ht="15" customHeight="1">
      <c r="A57" s="37"/>
      <c r="B57" s="43" t="s">
        <v>48</v>
      </c>
      <c r="C57" s="43"/>
      <c r="D57" s="2">
        <v>170</v>
      </c>
      <c r="E57" s="2">
        <v>270</v>
      </c>
      <c r="F57" s="2">
        <v>297</v>
      </c>
      <c r="G57" s="2">
        <f t="shared" si="2"/>
        <v>567</v>
      </c>
      <c r="H57" s="9"/>
    </row>
    <row r="58" spans="1:8" ht="15" customHeight="1">
      <c r="A58" s="37"/>
      <c r="B58" s="43" t="s">
        <v>49</v>
      </c>
      <c r="C58" s="43"/>
      <c r="D58" s="2">
        <v>98</v>
      </c>
      <c r="E58" s="2">
        <v>171</v>
      </c>
      <c r="F58" s="2">
        <v>176</v>
      </c>
      <c r="G58" s="2">
        <f t="shared" si="2"/>
        <v>347</v>
      </c>
      <c r="H58" s="9"/>
    </row>
    <row r="59" spans="1:8" ht="15" customHeight="1">
      <c r="A59" s="37"/>
      <c r="B59" s="43" t="s">
        <v>50</v>
      </c>
      <c r="C59" s="43"/>
      <c r="D59" s="2">
        <v>55</v>
      </c>
      <c r="E59" s="2">
        <v>103</v>
      </c>
      <c r="F59" s="2">
        <v>112</v>
      </c>
      <c r="G59" s="2">
        <f t="shared" si="2"/>
        <v>215</v>
      </c>
      <c r="H59" s="9"/>
    </row>
    <row r="60" spans="1:8" ht="15" customHeight="1">
      <c r="A60" s="37"/>
      <c r="B60" s="43" t="s">
        <v>51</v>
      </c>
      <c r="C60" s="43"/>
      <c r="D60" s="2">
        <v>69</v>
      </c>
      <c r="E60" s="2">
        <v>66</v>
      </c>
      <c r="F60" s="2">
        <v>3</v>
      </c>
      <c r="G60" s="2">
        <f t="shared" si="2"/>
        <v>69</v>
      </c>
      <c r="H60" s="9"/>
    </row>
    <row r="61" spans="1:7" ht="15" customHeight="1" thickBot="1">
      <c r="A61" s="39"/>
      <c r="B61" s="45" t="s">
        <v>90</v>
      </c>
      <c r="C61" s="45"/>
      <c r="D61" s="6">
        <f>SUM(D44:D60)</f>
        <v>3937</v>
      </c>
      <c r="E61" s="6">
        <f>SUM(E44:E60)</f>
        <v>5754</v>
      </c>
      <c r="F61" s="6">
        <f>SUM(F44:F60)</f>
        <v>5698</v>
      </c>
      <c r="G61" s="6">
        <f>SUM(G44:G60)</f>
        <v>11452</v>
      </c>
    </row>
    <row r="62" spans="1:7" ht="15" customHeight="1" thickTop="1">
      <c r="A62" s="38" t="s">
        <v>96</v>
      </c>
      <c r="B62" s="40" t="s">
        <v>52</v>
      </c>
      <c r="C62" s="41"/>
      <c r="D62" s="15">
        <v>60</v>
      </c>
      <c r="E62" s="15">
        <v>79</v>
      </c>
      <c r="F62" s="15">
        <v>83</v>
      </c>
      <c r="G62" s="15">
        <f aca="true" t="shared" si="3" ref="G62:G88">SUM(E62:F62)</f>
        <v>162</v>
      </c>
    </row>
    <row r="63" spans="1:7" ht="15" customHeight="1">
      <c r="A63" s="37"/>
      <c r="B63" s="33" t="s">
        <v>53</v>
      </c>
      <c r="C63" s="34"/>
      <c r="D63" s="2">
        <v>107</v>
      </c>
      <c r="E63" s="2">
        <v>164</v>
      </c>
      <c r="F63" s="2">
        <v>159</v>
      </c>
      <c r="G63" s="2">
        <f t="shared" si="3"/>
        <v>323</v>
      </c>
    </row>
    <row r="64" spans="1:7" ht="15" customHeight="1">
      <c r="A64" s="37"/>
      <c r="B64" s="33" t="s">
        <v>54</v>
      </c>
      <c r="C64" s="34"/>
      <c r="D64" s="2">
        <v>103</v>
      </c>
      <c r="E64" s="2">
        <v>170</v>
      </c>
      <c r="F64" s="2">
        <v>170</v>
      </c>
      <c r="G64" s="2">
        <f t="shared" si="3"/>
        <v>340</v>
      </c>
    </row>
    <row r="65" spans="1:7" ht="15" customHeight="1">
      <c r="A65" s="37"/>
      <c r="B65" s="33" t="s">
        <v>55</v>
      </c>
      <c r="C65" s="34"/>
      <c r="D65" s="2">
        <v>182</v>
      </c>
      <c r="E65" s="2">
        <v>303</v>
      </c>
      <c r="F65" s="2">
        <v>270</v>
      </c>
      <c r="G65" s="2">
        <f t="shared" si="3"/>
        <v>573</v>
      </c>
    </row>
    <row r="66" spans="1:7" ht="15" customHeight="1">
      <c r="A66" s="37"/>
      <c r="B66" s="33" t="s">
        <v>56</v>
      </c>
      <c r="C66" s="34"/>
      <c r="D66" s="2">
        <v>148</v>
      </c>
      <c r="E66" s="2">
        <v>232</v>
      </c>
      <c r="F66" s="2">
        <v>213</v>
      </c>
      <c r="G66" s="2">
        <f t="shared" si="3"/>
        <v>445</v>
      </c>
    </row>
    <row r="67" spans="1:7" ht="15" customHeight="1">
      <c r="A67" s="37"/>
      <c r="B67" s="33" t="s">
        <v>57</v>
      </c>
      <c r="C67" s="34"/>
      <c r="D67" s="2">
        <v>119</v>
      </c>
      <c r="E67" s="2">
        <v>156</v>
      </c>
      <c r="F67" s="2">
        <v>154</v>
      </c>
      <c r="G67" s="2">
        <f t="shared" si="3"/>
        <v>310</v>
      </c>
    </row>
    <row r="68" spans="1:7" ht="15" customHeight="1">
      <c r="A68" s="37"/>
      <c r="B68" s="33" t="s">
        <v>58</v>
      </c>
      <c r="C68" s="34"/>
      <c r="D68" s="2">
        <v>150</v>
      </c>
      <c r="E68" s="2">
        <v>246</v>
      </c>
      <c r="F68" s="2">
        <v>218</v>
      </c>
      <c r="G68" s="2">
        <f t="shared" si="3"/>
        <v>464</v>
      </c>
    </row>
    <row r="69" spans="1:7" ht="15" customHeight="1">
      <c r="A69" s="37"/>
      <c r="B69" s="33" t="s">
        <v>59</v>
      </c>
      <c r="C69" s="34"/>
      <c r="D69" s="2">
        <v>170</v>
      </c>
      <c r="E69" s="2">
        <v>280</v>
      </c>
      <c r="F69" s="2">
        <v>285</v>
      </c>
      <c r="G69" s="2">
        <f t="shared" si="3"/>
        <v>565</v>
      </c>
    </row>
    <row r="70" spans="1:7" ht="15" customHeight="1">
      <c r="A70" s="37"/>
      <c r="B70" s="33" t="s">
        <v>60</v>
      </c>
      <c r="C70" s="34"/>
      <c r="D70" s="2">
        <v>197</v>
      </c>
      <c r="E70" s="2">
        <v>332</v>
      </c>
      <c r="F70" s="2">
        <v>325</v>
      </c>
      <c r="G70" s="2">
        <f t="shared" si="3"/>
        <v>657</v>
      </c>
    </row>
    <row r="71" spans="1:7" ht="15" customHeight="1">
      <c r="A71" s="37"/>
      <c r="B71" s="33" t="s">
        <v>61</v>
      </c>
      <c r="C71" s="34"/>
      <c r="D71" s="2">
        <v>161</v>
      </c>
      <c r="E71" s="2">
        <v>257</v>
      </c>
      <c r="F71" s="2">
        <v>272</v>
      </c>
      <c r="G71" s="2">
        <f t="shared" si="3"/>
        <v>529</v>
      </c>
    </row>
    <row r="72" spans="1:7" ht="15" customHeight="1">
      <c r="A72" s="37"/>
      <c r="B72" s="33" t="s">
        <v>62</v>
      </c>
      <c r="C72" s="34"/>
      <c r="D72" s="2">
        <v>92</v>
      </c>
      <c r="E72" s="2">
        <v>152</v>
      </c>
      <c r="F72" s="2">
        <v>137</v>
      </c>
      <c r="G72" s="2">
        <f t="shared" si="3"/>
        <v>289</v>
      </c>
    </row>
    <row r="73" spans="1:7" ht="15" customHeight="1">
      <c r="A73" s="37"/>
      <c r="B73" s="33" t="s">
        <v>63</v>
      </c>
      <c r="C73" s="34"/>
      <c r="D73" s="2">
        <v>60</v>
      </c>
      <c r="E73" s="2">
        <v>96</v>
      </c>
      <c r="F73" s="2">
        <v>83</v>
      </c>
      <c r="G73" s="2">
        <f t="shared" si="3"/>
        <v>179</v>
      </c>
    </row>
    <row r="74" spans="1:7" ht="15" customHeight="1">
      <c r="A74" s="37"/>
      <c r="B74" s="33" t="s">
        <v>64</v>
      </c>
      <c r="C74" s="34"/>
      <c r="D74" s="2">
        <v>118</v>
      </c>
      <c r="E74" s="2">
        <v>195</v>
      </c>
      <c r="F74" s="2">
        <v>177</v>
      </c>
      <c r="G74" s="2">
        <f t="shared" si="3"/>
        <v>372</v>
      </c>
    </row>
    <row r="75" spans="1:7" ht="15" customHeight="1">
      <c r="A75" s="37"/>
      <c r="B75" s="33" t="s">
        <v>65</v>
      </c>
      <c r="C75" s="34"/>
      <c r="D75" s="2">
        <v>264</v>
      </c>
      <c r="E75" s="2">
        <v>447</v>
      </c>
      <c r="F75" s="2">
        <v>443</v>
      </c>
      <c r="G75" s="2">
        <f t="shared" si="3"/>
        <v>890</v>
      </c>
    </row>
    <row r="76" spans="1:7" ht="15" customHeight="1">
      <c r="A76" s="37"/>
      <c r="B76" s="33" t="s">
        <v>66</v>
      </c>
      <c r="C76" s="34"/>
      <c r="D76" s="2">
        <v>670</v>
      </c>
      <c r="E76" s="2">
        <v>1020</v>
      </c>
      <c r="F76" s="2">
        <v>1059</v>
      </c>
      <c r="G76" s="2">
        <f t="shared" si="3"/>
        <v>2079</v>
      </c>
    </row>
    <row r="77" spans="1:7" ht="15" customHeight="1">
      <c r="A77" s="37"/>
      <c r="B77" s="33" t="s">
        <v>67</v>
      </c>
      <c r="C77" s="34"/>
      <c r="D77" s="2">
        <v>204</v>
      </c>
      <c r="E77" s="2">
        <v>353</v>
      </c>
      <c r="F77" s="2">
        <v>337</v>
      </c>
      <c r="G77" s="2">
        <f t="shared" si="3"/>
        <v>690</v>
      </c>
    </row>
    <row r="78" spans="1:7" ht="15" customHeight="1">
      <c r="A78" s="37"/>
      <c r="B78" s="33" t="s">
        <v>68</v>
      </c>
      <c r="C78" s="34"/>
      <c r="D78" s="2">
        <v>133</v>
      </c>
      <c r="E78" s="2">
        <v>208</v>
      </c>
      <c r="F78" s="2">
        <v>192</v>
      </c>
      <c r="G78" s="2">
        <f t="shared" si="3"/>
        <v>400</v>
      </c>
    </row>
    <row r="79" spans="1:7" ht="15" customHeight="1">
      <c r="A79" s="37"/>
      <c r="B79" s="33" t="s">
        <v>69</v>
      </c>
      <c r="C79" s="34"/>
      <c r="D79" s="2">
        <v>261</v>
      </c>
      <c r="E79" s="2">
        <v>440</v>
      </c>
      <c r="F79" s="2">
        <v>428</v>
      </c>
      <c r="G79" s="2">
        <f t="shared" si="3"/>
        <v>868</v>
      </c>
    </row>
    <row r="80" spans="1:7" ht="15" customHeight="1">
      <c r="A80" s="37"/>
      <c r="B80" s="33" t="s">
        <v>70</v>
      </c>
      <c r="C80" s="34"/>
      <c r="D80" s="2">
        <v>97</v>
      </c>
      <c r="E80" s="2">
        <v>167</v>
      </c>
      <c r="F80" s="2">
        <v>158</v>
      </c>
      <c r="G80" s="2">
        <f t="shared" si="3"/>
        <v>325</v>
      </c>
    </row>
    <row r="81" spans="1:7" ht="15" customHeight="1">
      <c r="A81" s="37"/>
      <c r="B81" s="33" t="s">
        <v>71</v>
      </c>
      <c r="C81" s="34"/>
      <c r="D81" s="2">
        <v>78</v>
      </c>
      <c r="E81" s="2">
        <v>123</v>
      </c>
      <c r="F81" s="2">
        <v>121</v>
      </c>
      <c r="G81" s="2">
        <f t="shared" si="3"/>
        <v>244</v>
      </c>
    </row>
    <row r="82" spans="1:7" ht="15" customHeight="1">
      <c r="A82" s="37"/>
      <c r="B82" s="33" t="s">
        <v>72</v>
      </c>
      <c r="C82" s="34"/>
      <c r="D82" s="2">
        <v>122</v>
      </c>
      <c r="E82" s="2">
        <v>219</v>
      </c>
      <c r="F82" s="2">
        <v>237</v>
      </c>
      <c r="G82" s="2">
        <f t="shared" si="3"/>
        <v>456</v>
      </c>
    </row>
    <row r="83" spans="1:7" ht="15" customHeight="1">
      <c r="A83" s="37"/>
      <c r="B83" s="33" t="s">
        <v>73</v>
      </c>
      <c r="C83" s="34"/>
      <c r="D83" s="2">
        <v>73</v>
      </c>
      <c r="E83" s="2">
        <v>127</v>
      </c>
      <c r="F83" s="2">
        <v>134</v>
      </c>
      <c r="G83" s="2">
        <f t="shared" si="3"/>
        <v>261</v>
      </c>
    </row>
    <row r="84" spans="1:7" ht="15" customHeight="1">
      <c r="A84" s="37"/>
      <c r="B84" s="33" t="s">
        <v>74</v>
      </c>
      <c r="C84" s="34"/>
      <c r="D84" s="2">
        <v>112</v>
      </c>
      <c r="E84" s="2">
        <v>204</v>
      </c>
      <c r="F84" s="2">
        <v>223</v>
      </c>
      <c r="G84" s="2">
        <f t="shared" si="3"/>
        <v>427</v>
      </c>
    </row>
    <row r="85" spans="1:7" ht="15" customHeight="1">
      <c r="A85" s="37"/>
      <c r="B85" s="33" t="s">
        <v>75</v>
      </c>
      <c r="C85" s="34"/>
      <c r="D85" s="2">
        <v>39</v>
      </c>
      <c r="E85" s="2">
        <v>67</v>
      </c>
      <c r="F85" s="2">
        <v>78</v>
      </c>
      <c r="G85" s="2">
        <f t="shared" si="3"/>
        <v>145</v>
      </c>
    </row>
    <row r="86" spans="1:7" ht="15" customHeight="1">
      <c r="A86" s="37"/>
      <c r="B86" s="33" t="s">
        <v>76</v>
      </c>
      <c r="C86" s="34"/>
      <c r="D86" s="2">
        <v>58</v>
      </c>
      <c r="E86" s="2">
        <v>27</v>
      </c>
      <c r="F86" s="2">
        <v>31</v>
      </c>
      <c r="G86" s="2">
        <f t="shared" si="3"/>
        <v>58</v>
      </c>
    </row>
    <row r="87" spans="1:7" ht="15" customHeight="1">
      <c r="A87" s="37"/>
      <c r="B87" s="33" t="s">
        <v>77</v>
      </c>
      <c r="C87" s="34"/>
      <c r="D87" s="2">
        <v>103</v>
      </c>
      <c r="E87" s="2">
        <v>29</v>
      </c>
      <c r="F87" s="2">
        <v>74</v>
      </c>
      <c r="G87" s="2">
        <f t="shared" si="3"/>
        <v>103</v>
      </c>
    </row>
    <row r="88" spans="1:7" ht="15" customHeight="1">
      <c r="A88" s="37"/>
      <c r="B88" s="33" t="s">
        <v>78</v>
      </c>
      <c r="C88" s="34"/>
      <c r="D88" s="2">
        <v>54</v>
      </c>
      <c r="E88" s="2">
        <v>33</v>
      </c>
      <c r="F88" s="2">
        <v>21</v>
      </c>
      <c r="G88" s="2">
        <f t="shared" si="3"/>
        <v>54</v>
      </c>
    </row>
    <row r="89" spans="1:7" ht="15" customHeight="1" thickBot="1">
      <c r="A89" s="39"/>
      <c r="B89" s="45" t="s">
        <v>91</v>
      </c>
      <c r="C89" s="45"/>
      <c r="D89" s="6">
        <f>SUM(D62:D88)</f>
        <v>3935</v>
      </c>
      <c r="E89" s="6">
        <f>SUM(E62:E88)</f>
        <v>6126</v>
      </c>
      <c r="F89" s="6">
        <f>SUM(F62:F88)</f>
        <v>6082</v>
      </c>
      <c r="G89" s="6">
        <f>SUM(G62:G88)</f>
        <v>12208</v>
      </c>
    </row>
    <row r="90" spans="1:11" ht="15" customHeight="1" thickBot="1" thickTop="1">
      <c r="A90" s="10"/>
      <c r="B90" s="51" t="s">
        <v>97</v>
      </c>
      <c r="C90" s="52"/>
      <c r="D90" s="8">
        <f>SUM(D6:D24,D26:D42,D44:D60,D62:D88)</f>
        <v>13608</v>
      </c>
      <c r="E90" s="8">
        <f>SUM(E6:E24,E26:E42,E44:E60,E62:E88)</f>
        <v>20288</v>
      </c>
      <c r="F90" s="8">
        <f>SUM(F6:F24,F26:F42,F44:F60,F62:F88)</f>
        <v>20095</v>
      </c>
      <c r="G90" s="8">
        <f>SUM(G6:G24,G26:G42,G44:G60,G62:G88)</f>
        <v>40383</v>
      </c>
      <c r="H90" s="9"/>
      <c r="I90" s="9"/>
      <c r="J90" s="9"/>
      <c r="K90" s="9"/>
    </row>
    <row r="91" spans="4:7" ht="15" customHeight="1" thickTop="1">
      <c r="D91" s="9"/>
      <c r="E91" s="9"/>
      <c r="F91" s="9"/>
      <c r="G91" s="9"/>
    </row>
    <row r="92" spans="4:7" ht="15" customHeight="1">
      <c r="D92" s="9"/>
      <c r="E92" s="9"/>
      <c r="F92" s="9"/>
      <c r="G92" s="9"/>
    </row>
    <row r="93" ht="15" customHeight="1"/>
    <row r="94" spans="2:7" ht="15" customHeight="1">
      <c r="B94" s="53" t="s">
        <v>85</v>
      </c>
      <c r="C94" s="54"/>
      <c r="D94" s="54"/>
      <c r="E94" s="54"/>
      <c r="F94" s="46"/>
      <c r="G94" s="47"/>
    </row>
    <row r="95" spans="2:7" ht="15" customHeight="1">
      <c r="B95" s="55"/>
      <c r="C95" s="55"/>
      <c r="D95" s="55"/>
      <c r="E95" s="55"/>
      <c r="F95" s="48"/>
      <c r="G95" s="48"/>
    </row>
    <row r="96" spans="1:7" ht="15" customHeight="1" thickBot="1">
      <c r="A96" s="13"/>
      <c r="B96" s="11"/>
      <c r="C96" s="12"/>
      <c r="D96" s="13" t="s">
        <v>80</v>
      </c>
      <c r="E96" s="13" t="s">
        <v>81</v>
      </c>
      <c r="F96" s="13" t="s">
        <v>82</v>
      </c>
      <c r="G96" s="13" t="s">
        <v>83</v>
      </c>
    </row>
    <row r="97" spans="1:7" ht="15" customHeight="1" thickBot="1" thickTop="1">
      <c r="A97" s="14"/>
      <c r="B97" s="49" t="s">
        <v>84</v>
      </c>
      <c r="C97" s="50"/>
      <c r="D97" s="14">
        <v>77</v>
      </c>
      <c r="E97" s="14">
        <v>31</v>
      </c>
      <c r="F97" s="14">
        <v>59</v>
      </c>
      <c r="G97" s="14">
        <f>SUM(E97:F97)</f>
        <v>90</v>
      </c>
    </row>
    <row r="98" ht="14.25" thickTop="1"/>
  </sheetData>
  <sheetProtection sheet="1"/>
  <mergeCells count="97">
    <mergeCell ref="B14:C14"/>
    <mergeCell ref="B13:C13"/>
    <mergeCell ref="B21:C21"/>
    <mergeCell ref="B22:C22"/>
    <mergeCell ref="B23:C23"/>
    <mergeCell ref="B6:C6"/>
    <mergeCell ref="B7:C7"/>
    <mergeCell ref="B8:C8"/>
    <mergeCell ref="B9:C9"/>
    <mergeCell ref="B10:C10"/>
    <mergeCell ref="B11:C11"/>
    <mergeCell ref="B33:C33"/>
    <mergeCell ref="B36:C36"/>
    <mergeCell ref="B19:C19"/>
    <mergeCell ref="F1:G1"/>
    <mergeCell ref="A2:G3"/>
    <mergeCell ref="B4:C4"/>
    <mergeCell ref="E4:G4"/>
    <mergeCell ref="B5:C5"/>
    <mergeCell ref="A6:A25"/>
    <mergeCell ref="B12:C12"/>
    <mergeCell ref="B49:C49"/>
    <mergeCell ref="B57:C57"/>
    <mergeCell ref="B20:C20"/>
    <mergeCell ref="B15:C15"/>
    <mergeCell ref="B50:C50"/>
    <mergeCell ref="B16:C16"/>
    <mergeCell ref="B17:C17"/>
    <mergeCell ref="B24:C24"/>
    <mergeCell ref="B25:C25"/>
    <mergeCell ref="B18:C18"/>
    <mergeCell ref="B32:C32"/>
    <mergeCell ref="B34:C34"/>
    <mergeCell ref="B53:C53"/>
    <mergeCell ref="B48:C48"/>
    <mergeCell ref="B42:C42"/>
    <mergeCell ref="B58:C58"/>
    <mergeCell ref="B54:C54"/>
    <mergeCell ref="B55:C55"/>
    <mergeCell ref="B56:C56"/>
    <mergeCell ref="B51:C51"/>
    <mergeCell ref="A26:A43"/>
    <mergeCell ref="B26:C26"/>
    <mergeCell ref="B59:C59"/>
    <mergeCell ref="B60:C60"/>
    <mergeCell ref="B61:C61"/>
    <mergeCell ref="B28:C28"/>
    <mergeCell ref="B29:C29"/>
    <mergeCell ref="B30:C30"/>
    <mergeCell ref="B35:C35"/>
    <mergeCell ref="B31:C31"/>
    <mergeCell ref="B81:C81"/>
    <mergeCell ref="B67:C67"/>
    <mergeCell ref="B37:C37"/>
    <mergeCell ref="B38:C38"/>
    <mergeCell ref="A44:A61"/>
    <mergeCell ref="B44:C44"/>
    <mergeCell ref="B45:C45"/>
    <mergeCell ref="B46:C46"/>
    <mergeCell ref="B47:C47"/>
    <mergeCell ref="B52:C52"/>
    <mergeCell ref="B66:C66"/>
    <mergeCell ref="B78:C78"/>
    <mergeCell ref="B70:C70"/>
    <mergeCell ref="B71:C71"/>
    <mergeCell ref="B72:C72"/>
    <mergeCell ref="B74:C74"/>
    <mergeCell ref="B97:C97"/>
    <mergeCell ref="B89:C89"/>
    <mergeCell ref="B90:C90"/>
    <mergeCell ref="B94:E95"/>
    <mergeCell ref="B27:C27"/>
    <mergeCell ref="B39:C39"/>
    <mergeCell ref="B40:C40"/>
    <mergeCell ref="B43:C43"/>
    <mergeCell ref="B41:C41"/>
    <mergeCell ref="B83:C83"/>
    <mergeCell ref="B68:C68"/>
    <mergeCell ref="B77:C77"/>
    <mergeCell ref="B73:C73"/>
    <mergeCell ref="B76:C76"/>
    <mergeCell ref="F94:G95"/>
    <mergeCell ref="B85:C85"/>
    <mergeCell ref="B86:C86"/>
    <mergeCell ref="B87:C87"/>
    <mergeCell ref="B88:C88"/>
    <mergeCell ref="B84:C84"/>
    <mergeCell ref="A62:A89"/>
    <mergeCell ref="B62:C62"/>
    <mergeCell ref="B63:C63"/>
    <mergeCell ref="B64:C64"/>
    <mergeCell ref="B65:C65"/>
    <mergeCell ref="B79:C79"/>
    <mergeCell ref="B80:C80"/>
    <mergeCell ref="B82:C82"/>
    <mergeCell ref="B75:C75"/>
    <mergeCell ref="B69:C69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37">
      <selection activeCell="B56" sqref="B56:C56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9" t="s">
        <v>102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445</v>
      </c>
      <c r="E6" s="2">
        <v>683</v>
      </c>
      <c r="F6" s="2">
        <v>691</v>
      </c>
      <c r="G6" s="2">
        <f aca="true" t="shared" si="0" ref="G6:G24">SUM(E6:F6)</f>
        <v>1374</v>
      </c>
      <c r="H6" s="9"/>
    </row>
    <row r="7" spans="1:7" ht="15" customHeight="1">
      <c r="A7" s="37"/>
      <c r="B7" s="33" t="s">
        <v>1</v>
      </c>
      <c r="C7" s="34"/>
      <c r="D7" s="2">
        <f>171-D24</f>
        <v>140</v>
      </c>
      <c r="E7" s="2">
        <f>237-E24</f>
        <v>199</v>
      </c>
      <c r="F7" s="2">
        <f>240-F24</f>
        <v>198</v>
      </c>
      <c r="G7" s="2">
        <f t="shared" si="0"/>
        <v>397</v>
      </c>
    </row>
    <row r="8" spans="1:11" ht="15" customHeight="1">
      <c r="A8" s="37"/>
      <c r="B8" s="33" t="s">
        <v>2</v>
      </c>
      <c r="C8" s="34"/>
      <c r="D8" s="2">
        <v>85</v>
      </c>
      <c r="E8" s="2">
        <v>118</v>
      </c>
      <c r="F8" s="2">
        <v>123</v>
      </c>
      <c r="G8" s="2">
        <f t="shared" si="0"/>
        <v>241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300</v>
      </c>
      <c r="E9" s="2">
        <v>424</v>
      </c>
      <c r="F9" s="2">
        <v>461</v>
      </c>
      <c r="G9" s="2">
        <f t="shared" si="0"/>
        <v>885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77</v>
      </c>
      <c r="E10" s="2">
        <v>101</v>
      </c>
      <c r="F10" s="2">
        <v>105</v>
      </c>
      <c r="G10" s="2">
        <f t="shared" si="0"/>
        <v>206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69</v>
      </c>
      <c r="E11" s="2">
        <v>103</v>
      </c>
      <c r="F11" s="2">
        <v>98</v>
      </c>
      <c r="G11" s="2">
        <f t="shared" si="0"/>
        <v>201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78</v>
      </c>
      <c r="E12" s="2">
        <v>126</v>
      </c>
      <c r="F12" s="2">
        <v>128</v>
      </c>
      <c r="G12" s="2">
        <f t="shared" si="0"/>
        <v>254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325</v>
      </c>
      <c r="E13" s="2">
        <v>491</v>
      </c>
      <c r="F13" s="2">
        <v>490</v>
      </c>
      <c r="G13" s="2">
        <f t="shared" si="0"/>
        <v>981</v>
      </c>
    </row>
    <row r="14" spans="1:7" ht="15" customHeight="1">
      <c r="A14" s="37"/>
      <c r="B14" s="33" t="s">
        <v>8</v>
      </c>
      <c r="C14" s="34"/>
      <c r="D14" s="2">
        <v>133</v>
      </c>
      <c r="E14" s="2">
        <v>234</v>
      </c>
      <c r="F14" s="2">
        <v>208</v>
      </c>
      <c r="G14" s="2">
        <f t="shared" si="0"/>
        <v>442</v>
      </c>
    </row>
    <row r="15" spans="1:7" ht="15" customHeight="1">
      <c r="A15" s="37"/>
      <c r="B15" s="33" t="s">
        <v>9</v>
      </c>
      <c r="C15" s="34"/>
      <c r="D15" s="2">
        <v>208</v>
      </c>
      <c r="E15" s="2">
        <v>305</v>
      </c>
      <c r="F15" s="2">
        <v>310</v>
      </c>
      <c r="G15" s="2">
        <f t="shared" si="0"/>
        <v>615</v>
      </c>
    </row>
    <row r="16" spans="1:7" ht="15" customHeight="1">
      <c r="A16" s="37"/>
      <c r="B16" s="33" t="s">
        <v>10</v>
      </c>
      <c r="C16" s="34"/>
      <c r="D16" s="2">
        <v>126</v>
      </c>
      <c r="E16" s="2">
        <v>206</v>
      </c>
      <c r="F16" s="2">
        <v>191</v>
      </c>
      <c r="G16" s="2">
        <f t="shared" si="0"/>
        <v>397</v>
      </c>
    </row>
    <row r="17" spans="1:7" ht="15" customHeight="1">
      <c r="A17" s="37"/>
      <c r="B17" s="33" t="s">
        <v>11</v>
      </c>
      <c r="C17" s="34"/>
      <c r="D17" s="2">
        <v>146</v>
      </c>
      <c r="E17" s="2">
        <v>210</v>
      </c>
      <c r="F17" s="2">
        <v>249</v>
      </c>
      <c r="G17" s="2">
        <f t="shared" si="0"/>
        <v>459</v>
      </c>
    </row>
    <row r="18" spans="1:7" ht="15" customHeight="1">
      <c r="A18" s="37"/>
      <c r="B18" s="33" t="s">
        <v>12</v>
      </c>
      <c r="C18" s="34"/>
      <c r="D18" s="2">
        <v>209</v>
      </c>
      <c r="E18" s="2">
        <v>237</v>
      </c>
      <c r="F18" s="2">
        <v>238</v>
      </c>
      <c r="G18" s="2">
        <f t="shared" si="0"/>
        <v>475</v>
      </c>
    </row>
    <row r="19" spans="1:7" ht="15" customHeight="1">
      <c r="A19" s="37"/>
      <c r="B19" s="33" t="s">
        <v>13</v>
      </c>
      <c r="C19" s="34"/>
      <c r="D19" s="2">
        <v>168</v>
      </c>
      <c r="E19" s="2">
        <v>271</v>
      </c>
      <c r="F19" s="2">
        <v>264</v>
      </c>
      <c r="G19" s="2">
        <f t="shared" si="0"/>
        <v>535</v>
      </c>
    </row>
    <row r="20" spans="1:7" ht="15" customHeight="1">
      <c r="A20" s="37"/>
      <c r="B20" s="33" t="s">
        <v>14</v>
      </c>
      <c r="C20" s="34"/>
      <c r="D20" s="2">
        <v>195</v>
      </c>
      <c r="E20" s="2">
        <v>156</v>
      </c>
      <c r="F20" s="2">
        <v>208</v>
      </c>
      <c r="G20" s="2">
        <f t="shared" si="0"/>
        <v>364</v>
      </c>
    </row>
    <row r="21" spans="1:7" ht="15" customHeight="1">
      <c r="A21" s="37"/>
      <c r="B21" s="33" t="s">
        <v>15</v>
      </c>
      <c r="C21" s="34"/>
      <c r="D21" s="2">
        <v>388</v>
      </c>
      <c r="E21" s="2">
        <v>659</v>
      </c>
      <c r="F21" s="2">
        <v>642</v>
      </c>
      <c r="G21" s="2">
        <f t="shared" si="0"/>
        <v>1301</v>
      </c>
    </row>
    <row r="22" spans="1:7" ht="15" customHeight="1">
      <c r="A22" s="37"/>
      <c r="B22" s="33" t="s">
        <v>16</v>
      </c>
      <c r="C22" s="34"/>
      <c r="D22" s="2">
        <v>276</v>
      </c>
      <c r="E22" s="2">
        <v>438</v>
      </c>
      <c r="F22" s="2">
        <v>480</v>
      </c>
      <c r="G22" s="2">
        <f t="shared" si="0"/>
        <v>918</v>
      </c>
    </row>
    <row r="23" spans="1:7" ht="15" customHeight="1">
      <c r="A23" s="37"/>
      <c r="B23" s="33" t="s">
        <v>17</v>
      </c>
      <c r="C23" s="34"/>
      <c r="D23" s="2">
        <v>373</v>
      </c>
      <c r="E23" s="2">
        <v>593</v>
      </c>
      <c r="F23" s="2">
        <v>526</v>
      </c>
      <c r="G23" s="2">
        <f t="shared" si="0"/>
        <v>1119</v>
      </c>
    </row>
    <row r="24" spans="1:12" ht="15" customHeight="1">
      <c r="A24" s="37"/>
      <c r="B24" s="33" t="s">
        <v>92</v>
      </c>
      <c r="C24" s="34"/>
      <c r="D24" s="2">
        <v>31</v>
      </c>
      <c r="E24" s="2">
        <v>38</v>
      </c>
      <c r="F24" s="2">
        <v>42</v>
      </c>
      <c r="G24" s="2">
        <f t="shared" si="0"/>
        <v>80</v>
      </c>
      <c r="I24" s="9"/>
      <c r="J24" s="9"/>
      <c r="K24" s="9"/>
      <c r="L24" s="9"/>
    </row>
    <row r="25" spans="1:11" ht="15" customHeight="1" thickBot="1">
      <c r="A25" s="37"/>
      <c r="B25" s="42" t="s">
        <v>88</v>
      </c>
      <c r="C25" s="42"/>
      <c r="D25" s="7">
        <f>SUM(D6:D24)</f>
        <v>3772</v>
      </c>
      <c r="E25" s="7">
        <f>SUM(E6:E24)</f>
        <v>5592</v>
      </c>
      <c r="F25" s="7">
        <f>SUM(F6:F24)</f>
        <v>5652</v>
      </c>
      <c r="G25" s="7">
        <f>SUM(G6:G24)</f>
        <v>11244</v>
      </c>
      <c r="H25" s="9"/>
      <c r="I25" s="9"/>
      <c r="J25" s="9"/>
      <c r="K25" s="9"/>
    </row>
    <row r="26" spans="1:7" ht="15" customHeight="1" thickTop="1">
      <c r="A26" s="38" t="s">
        <v>94</v>
      </c>
      <c r="B26" s="40" t="s">
        <v>18</v>
      </c>
      <c r="C26" s="41"/>
      <c r="D26" s="15">
        <v>247</v>
      </c>
      <c r="E26" s="15">
        <v>415</v>
      </c>
      <c r="F26" s="15">
        <v>368</v>
      </c>
      <c r="G26" s="15">
        <f aca="true" t="shared" si="1" ref="G26:G42">SUM(E26:F26)</f>
        <v>783</v>
      </c>
    </row>
    <row r="27" spans="1:7" ht="15" customHeight="1">
      <c r="A27" s="37"/>
      <c r="B27" s="33" t="s">
        <v>19</v>
      </c>
      <c r="C27" s="34"/>
      <c r="D27" s="2">
        <v>108</v>
      </c>
      <c r="E27" s="2">
        <v>145</v>
      </c>
      <c r="F27" s="2">
        <v>134</v>
      </c>
      <c r="G27" s="2">
        <f t="shared" si="1"/>
        <v>279</v>
      </c>
    </row>
    <row r="28" spans="1:7" ht="15" customHeight="1">
      <c r="A28" s="37"/>
      <c r="B28" s="33" t="s">
        <v>20</v>
      </c>
      <c r="C28" s="34"/>
      <c r="D28" s="2">
        <v>58</v>
      </c>
      <c r="E28" s="2">
        <v>87</v>
      </c>
      <c r="F28" s="2">
        <v>83</v>
      </c>
      <c r="G28" s="2">
        <f t="shared" si="1"/>
        <v>170</v>
      </c>
    </row>
    <row r="29" spans="1:7" ht="15" customHeight="1">
      <c r="A29" s="37"/>
      <c r="B29" s="33" t="s">
        <v>21</v>
      </c>
      <c r="C29" s="34"/>
      <c r="D29" s="2">
        <v>214</v>
      </c>
      <c r="E29" s="2">
        <v>330</v>
      </c>
      <c r="F29" s="2">
        <v>290</v>
      </c>
      <c r="G29" s="2">
        <f t="shared" si="1"/>
        <v>620</v>
      </c>
    </row>
    <row r="30" spans="1:7" ht="15" customHeight="1">
      <c r="A30" s="37"/>
      <c r="B30" s="33" t="s">
        <v>22</v>
      </c>
      <c r="C30" s="34"/>
      <c r="D30" s="2">
        <v>49</v>
      </c>
      <c r="E30" s="2">
        <v>63</v>
      </c>
      <c r="F30" s="2">
        <v>60</v>
      </c>
      <c r="G30" s="2">
        <f t="shared" si="1"/>
        <v>123</v>
      </c>
    </row>
    <row r="31" spans="1:7" ht="15" customHeight="1">
      <c r="A31" s="37"/>
      <c r="B31" s="33" t="s">
        <v>23</v>
      </c>
      <c r="C31" s="34"/>
      <c r="D31" s="2">
        <v>123</v>
      </c>
      <c r="E31" s="2">
        <v>187</v>
      </c>
      <c r="F31" s="2">
        <v>186</v>
      </c>
      <c r="G31" s="2">
        <f t="shared" si="1"/>
        <v>373</v>
      </c>
    </row>
    <row r="32" spans="1:7" ht="15" customHeight="1">
      <c r="A32" s="37"/>
      <c r="B32" s="33" t="s">
        <v>24</v>
      </c>
      <c r="C32" s="34"/>
      <c r="D32" s="2">
        <v>216</v>
      </c>
      <c r="E32" s="2">
        <v>327</v>
      </c>
      <c r="F32" s="2">
        <v>309</v>
      </c>
      <c r="G32" s="2">
        <f t="shared" si="1"/>
        <v>636</v>
      </c>
    </row>
    <row r="33" spans="1:7" ht="15" customHeight="1">
      <c r="A33" s="37"/>
      <c r="B33" s="33" t="s">
        <v>25</v>
      </c>
      <c r="C33" s="34"/>
      <c r="D33" s="2">
        <v>250</v>
      </c>
      <c r="E33" s="2">
        <v>377</v>
      </c>
      <c r="F33" s="2">
        <v>360</v>
      </c>
      <c r="G33" s="2">
        <f t="shared" si="1"/>
        <v>737</v>
      </c>
    </row>
    <row r="34" spans="1:7" ht="15" customHeight="1">
      <c r="A34" s="37"/>
      <c r="B34" s="33" t="s">
        <v>26</v>
      </c>
      <c r="C34" s="34"/>
      <c r="D34" s="2">
        <v>178</v>
      </c>
      <c r="E34" s="2">
        <v>242</v>
      </c>
      <c r="F34" s="2">
        <v>259</v>
      </c>
      <c r="G34" s="2">
        <f t="shared" si="1"/>
        <v>501</v>
      </c>
    </row>
    <row r="35" spans="1:7" ht="15" customHeight="1">
      <c r="A35" s="37"/>
      <c r="B35" s="33" t="s">
        <v>27</v>
      </c>
      <c r="C35" s="34"/>
      <c r="D35" s="2">
        <v>146</v>
      </c>
      <c r="E35" s="2">
        <v>264</v>
      </c>
      <c r="F35" s="2">
        <v>244</v>
      </c>
      <c r="G35" s="2">
        <f t="shared" si="1"/>
        <v>508</v>
      </c>
    </row>
    <row r="36" spans="1:7" ht="15" customHeight="1">
      <c r="A36" s="37"/>
      <c r="B36" s="33" t="s">
        <v>28</v>
      </c>
      <c r="C36" s="34"/>
      <c r="D36" s="2">
        <v>146</v>
      </c>
      <c r="E36" s="2">
        <v>145</v>
      </c>
      <c r="F36" s="2">
        <v>131</v>
      </c>
      <c r="G36" s="2">
        <f t="shared" si="1"/>
        <v>276</v>
      </c>
    </row>
    <row r="37" spans="1:7" ht="15" customHeight="1">
      <c r="A37" s="37"/>
      <c r="B37" s="33" t="s">
        <v>29</v>
      </c>
      <c r="C37" s="34"/>
      <c r="D37" s="2">
        <v>33</v>
      </c>
      <c r="E37" s="2">
        <v>39</v>
      </c>
      <c r="F37" s="2">
        <v>12</v>
      </c>
      <c r="G37" s="2">
        <f t="shared" si="1"/>
        <v>51</v>
      </c>
    </row>
    <row r="38" spans="1:7" ht="15" customHeight="1">
      <c r="A38" s="37"/>
      <c r="B38" s="33" t="s">
        <v>30</v>
      </c>
      <c r="C38" s="34"/>
      <c r="D38" s="2">
        <v>34</v>
      </c>
      <c r="E38" s="2">
        <v>31</v>
      </c>
      <c r="F38" s="2">
        <v>3</v>
      </c>
      <c r="G38" s="2">
        <f t="shared" si="1"/>
        <v>34</v>
      </c>
    </row>
    <row r="39" spans="1:7" ht="15" customHeight="1">
      <c r="A39" s="37"/>
      <c r="B39" s="33" t="s">
        <v>31</v>
      </c>
      <c r="C39" s="34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7"/>
      <c r="B40" s="33" t="s">
        <v>32</v>
      </c>
      <c r="C40" s="34"/>
      <c r="D40" s="2">
        <v>72</v>
      </c>
      <c r="E40" s="2">
        <v>20</v>
      </c>
      <c r="F40" s="2">
        <v>52</v>
      </c>
      <c r="G40" s="2">
        <f t="shared" si="1"/>
        <v>72</v>
      </c>
    </row>
    <row r="41" spans="1:7" ht="15" customHeight="1">
      <c r="A41" s="37"/>
      <c r="B41" s="33" t="s">
        <v>33</v>
      </c>
      <c r="C41" s="34"/>
      <c r="D41" s="2">
        <v>55</v>
      </c>
      <c r="E41" s="2">
        <v>100</v>
      </c>
      <c r="F41" s="2">
        <v>107</v>
      </c>
      <c r="G41" s="2">
        <f t="shared" si="1"/>
        <v>207</v>
      </c>
    </row>
    <row r="42" spans="1:7" ht="15" customHeight="1">
      <c r="A42" s="37"/>
      <c r="B42" s="33" t="s">
        <v>34</v>
      </c>
      <c r="C42" s="34"/>
      <c r="D42" s="2">
        <v>41</v>
      </c>
      <c r="E42" s="2">
        <v>61</v>
      </c>
      <c r="F42" s="2">
        <v>61</v>
      </c>
      <c r="G42" s="2">
        <f t="shared" si="1"/>
        <v>122</v>
      </c>
    </row>
    <row r="43" spans="1:7" ht="15" customHeight="1" thickBot="1">
      <c r="A43" s="39"/>
      <c r="B43" s="42" t="s">
        <v>89</v>
      </c>
      <c r="C43" s="42"/>
      <c r="D43" s="6">
        <f>SUM(D26:D42)</f>
        <v>1970</v>
      </c>
      <c r="E43" s="6">
        <f>SUM(E26:E42)</f>
        <v>2833</v>
      </c>
      <c r="F43" s="6">
        <f>SUM(F26:F42)</f>
        <v>2659</v>
      </c>
      <c r="G43" s="6">
        <f>SUM(G26:G42)</f>
        <v>5492</v>
      </c>
    </row>
    <row r="44" spans="1:8" ht="15" customHeight="1" thickTop="1">
      <c r="A44" s="38" t="s">
        <v>95</v>
      </c>
      <c r="B44" s="44" t="s">
        <v>35</v>
      </c>
      <c r="C44" s="44"/>
      <c r="D44" s="15">
        <v>1005</v>
      </c>
      <c r="E44" s="15">
        <v>1525</v>
      </c>
      <c r="F44" s="15">
        <v>1505</v>
      </c>
      <c r="G44" s="15">
        <f aca="true" t="shared" si="2" ref="G44:G60">SUM(E44:F44)</f>
        <v>3030</v>
      </c>
      <c r="H44" s="9"/>
    </row>
    <row r="45" spans="1:8" ht="15" customHeight="1">
      <c r="A45" s="37"/>
      <c r="B45" s="43" t="s">
        <v>36</v>
      </c>
      <c r="C45" s="43"/>
      <c r="D45" s="2">
        <v>183</v>
      </c>
      <c r="E45" s="2">
        <v>173</v>
      </c>
      <c r="F45" s="2">
        <v>208</v>
      </c>
      <c r="G45" s="2">
        <f t="shared" si="2"/>
        <v>381</v>
      </c>
      <c r="H45" s="9"/>
    </row>
    <row r="46" spans="1:8" ht="15" customHeight="1">
      <c r="A46" s="37"/>
      <c r="B46" s="43" t="s">
        <v>37</v>
      </c>
      <c r="C46" s="43"/>
      <c r="D46" s="2">
        <v>322</v>
      </c>
      <c r="E46" s="2">
        <v>469</v>
      </c>
      <c r="F46" s="2">
        <v>432</v>
      </c>
      <c r="G46" s="2">
        <f t="shared" si="2"/>
        <v>901</v>
      </c>
      <c r="H46" s="9"/>
    </row>
    <row r="47" spans="1:8" ht="15" customHeight="1">
      <c r="A47" s="37"/>
      <c r="B47" s="43" t="s">
        <v>38</v>
      </c>
      <c r="C47" s="43"/>
      <c r="D47" s="2">
        <v>140</v>
      </c>
      <c r="E47" s="2">
        <v>217</v>
      </c>
      <c r="F47" s="2">
        <v>212</v>
      </c>
      <c r="G47" s="2">
        <f t="shared" si="2"/>
        <v>429</v>
      </c>
      <c r="H47" s="9"/>
    </row>
    <row r="48" spans="1:8" ht="15" customHeight="1">
      <c r="A48" s="37"/>
      <c r="B48" s="43" t="s">
        <v>39</v>
      </c>
      <c r="C48" s="43"/>
      <c r="D48" s="2">
        <v>221</v>
      </c>
      <c r="E48" s="2">
        <v>324</v>
      </c>
      <c r="F48" s="2">
        <v>320</v>
      </c>
      <c r="G48" s="2">
        <f t="shared" si="2"/>
        <v>644</v>
      </c>
      <c r="H48" s="9"/>
    </row>
    <row r="49" spans="1:8" ht="15" customHeight="1">
      <c r="A49" s="37"/>
      <c r="B49" s="43" t="s">
        <v>40</v>
      </c>
      <c r="C49" s="43"/>
      <c r="D49" s="2">
        <v>306</v>
      </c>
      <c r="E49" s="2">
        <v>460</v>
      </c>
      <c r="F49" s="2">
        <v>438</v>
      </c>
      <c r="G49" s="2">
        <f t="shared" si="2"/>
        <v>898</v>
      </c>
      <c r="H49" s="9"/>
    </row>
    <row r="50" spans="1:8" ht="15" customHeight="1">
      <c r="A50" s="37"/>
      <c r="B50" s="43" t="s">
        <v>41</v>
      </c>
      <c r="C50" s="43"/>
      <c r="D50" s="2">
        <v>87</v>
      </c>
      <c r="E50" s="2">
        <v>136</v>
      </c>
      <c r="F50" s="2">
        <v>128</v>
      </c>
      <c r="G50" s="2">
        <f t="shared" si="2"/>
        <v>264</v>
      </c>
      <c r="H50" s="9"/>
    </row>
    <row r="51" spans="1:8" ht="15" customHeight="1">
      <c r="A51" s="37"/>
      <c r="B51" s="43" t="s">
        <v>42</v>
      </c>
      <c r="C51" s="43"/>
      <c r="D51" s="2">
        <v>126</v>
      </c>
      <c r="E51" s="2">
        <v>184</v>
      </c>
      <c r="F51" s="2">
        <v>210</v>
      </c>
      <c r="G51" s="2">
        <f t="shared" si="2"/>
        <v>394</v>
      </c>
      <c r="H51" s="9"/>
    </row>
    <row r="52" spans="1:8" ht="15" customHeight="1">
      <c r="A52" s="37"/>
      <c r="B52" s="43" t="s">
        <v>43</v>
      </c>
      <c r="C52" s="43"/>
      <c r="D52" s="2">
        <v>60</v>
      </c>
      <c r="E52" s="2">
        <v>90</v>
      </c>
      <c r="F52" s="2">
        <v>80</v>
      </c>
      <c r="G52" s="2">
        <f t="shared" si="2"/>
        <v>170</v>
      </c>
      <c r="H52" s="9"/>
    </row>
    <row r="53" spans="1:8" ht="15" customHeight="1">
      <c r="A53" s="37"/>
      <c r="B53" s="43" t="s">
        <v>44</v>
      </c>
      <c r="C53" s="43"/>
      <c r="D53" s="2">
        <v>138</v>
      </c>
      <c r="E53" s="2">
        <v>208</v>
      </c>
      <c r="F53" s="2">
        <v>203</v>
      </c>
      <c r="G53" s="2">
        <f t="shared" si="2"/>
        <v>411</v>
      </c>
      <c r="H53" s="9"/>
    </row>
    <row r="54" spans="1:8" ht="15" customHeight="1">
      <c r="A54" s="37"/>
      <c r="B54" s="43" t="s">
        <v>45</v>
      </c>
      <c r="C54" s="43"/>
      <c r="D54" s="2">
        <v>191</v>
      </c>
      <c r="E54" s="2">
        <v>279</v>
      </c>
      <c r="F54" s="2">
        <v>273</v>
      </c>
      <c r="G54" s="2">
        <f t="shared" si="2"/>
        <v>552</v>
      </c>
      <c r="H54" s="9"/>
    </row>
    <row r="55" spans="1:8" ht="15" customHeight="1">
      <c r="A55" s="37"/>
      <c r="B55" s="43" t="s">
        <v>46</v>
      </c>
      <c r="C55" s="43"/>
      <c r="D55" s="2">
        <v>475</v>
      </c>
      <c r="E55" s="2">
        <v>677</v>
      </c>
      <c r="F55" s="2">
        <v>690</v>
      </c>
      <c r="G55" s="2">
        <f t="shared" si="2"/>
        <v>1367</v>
      </c>
      <c r="H55" s="9"/>
    </row>
    <row r="56" spans="1:8" ht="15" customHeight="1">
      <c r="A56" s="37"/>
      <c r="B56" s="43" t="s">
        <v>47</v>
      </c>
      <c r="C56" s="43"/>
      <c r="D56" s="2">
        <v>297</v>
      </c>
      <c r="E56" s="2">
        <v>401</v>
      </c>
      <c r="F56" s="2">
        <v>400</v>
      </c>
      <c r="G56" s="2">
        <f t="shared" si="2"/>
        <v>801</v>
      </c>
      <c r="H56" s="9"/>
    </row>
    <row r="57" spans="1:8" ht="15" customHeight="1">
      <c r="A57" s="37"/>
      <c r="B57" s="43" t="s">
        <v>48</v>
      </c>
      <c r="C57" s="43"/>
      <c r="D57" s="2">
        <v>168</v>
      </c>
      <c r="E57" s="2">
        <v>264</v>
      </c>
      <c r="F57" s="2">
        <v>296</v>
      </c>
      <c r="G57" s="2">
        <f t="shared" si="2"/>
        <v>560</v>
      </c>
      <c r="H57" s="9"/>
    </row>
    <row r="58" spans="1:8" ht="15" customHeight="1">
      <c r="A58" s="37"/>
      <c r="B58" s="43" t="s">
        <v>49</v>
      </c>
      <c r="C58" s="43"/>
      <c r="D58" s="2">
        <v>99</v>
      </c>
      <c r="E58" s="2">
        <v>172</v>
      </c>
      <c r="F58" s="2">
        <v>178</v>
      </c>
      <c r="G58" s="2">
        <f t="shared" si="2"/>
        <v>350</v>
      </c>
      <c r="H58" s="9"/>
    </row>
    <row r="59" spans="1:8" ht="15" customHeight="1">
      <c r="A59" s="37"/>
      <c r="B59" s="43" t="s">
        <v>50</v>
      </c>
      <c r="C59" s="43"/>
      <c r="D59" s="2">
        <v>55</v>
      </c>
      <c r="E59" s="2">
        <v>104</v>
      </c>
      <c r="F59" s="2">
        <v>112</v>
      </c>
      <c r="G59" s="2">
        <f t="shared" si="2"/>
        <v>216</v>
      </c>
      <c r="H59" s="9"/>
    </row>
    <row r="60" spans="1:8" ht="15" customHeight="1">
      <c r="A60" s="37"/>
      <c r="B60" s="43" t="s">
        <v>51</v>
      </c>
      <c r="C60" s="43"/>
      <c r="D60" s="2">
        <v>66</v>
      </c>
      <c r="E60" s="2">
        <v>63</v>
      </c>
      <c r="F60" s="2">
        <v>3</v>
      </c>
      <c r="G60" s="2">
        <f t="shared" si="2"/>
        <v>66</v>
      </c>
      <c r="H60" s="9"/>
    </row>
    <row r="61" spans="1:7" ht="15" customHeight="1" thickBot="1">
      <c r="A61" s="39"/>
      <c r="B61" s="45" t="s">
        <v>90</v>
      </c>
      <c r="C61" s="45"/>
      <c r="D61" s="6">
        <f>SUM(D44:D60)</f>
        <v>3939</v>
      </c>
      <c r="E61" s="6">
        <f>SUM(E44:E60)</f>
        <v>5746</v>
      </c>
      <c r="F61" s="6">
        <f>SUM(F44:F60)</f>
        <v>5688</v>
      </c>
      <c r="G61" s="6">
        <f>SUM(G44:G60)</f>
        <v>11434</v>
      </c>
    </row>
    <row r="62" spans="1:7" ht="15" customHeight="1" thickTop="1">
      <c r="A62" s="38" t="s">
        <v>96</v>
      </c>
      <c r="B62" s="40" t="s">
        <v>52</v>
      </c>
      <c r="C62" s="41"/>
      <c r="D62" s="15">
        <v>61</v>
      </c>
      <c r="E62" s="15">
        <v>79</v>
      </c>
      <c r="F62" s="15">
        <v>86</v>
      </c>
      <c r="G62" s="15">
        <f aca="true" t="shared" si="3" ref="G62:G88">SUM(E62:F62)</f>
        <v>165</v>
      </c>
    </row>
    <row r="63" spans="1:7" ht="15" customHeight="1">
      <c r="A63" s="37"/>
      <c r="B63" s="33" t="s">
        <v>53</v>
      </c>
      <c r="C63" s="34"/>
      <c r="D63" s="2">
        <v>107</v>
      </c>
      <c r="E63" s="2">
        <v>164</v>
      </c>
      <c r="F63" s="2">
        <v>159</v>
      </c>
      <c r="G63" s="2">
        <f t="shared" si="3"/>
        <v>323</v>
      </c>
    </row>
    <row r="64" spans="1:7" ht="15" customHeight="1">
      <c r="A64" s="37"/>
      <c r="B64" s="33" t="s">
        <v>54</v>
      </c>
      <c r="C64" s="34"/>
      <c r="D64" s="2">
        <v>102</v>
      </c>
      <c r="E64" s="2">
        <v>167</v>
      </c>
      <c r="F64" s="2">
        <v>167</v>
      </c>
      <c r="G64" s="2">
        <f t="shared" si="3"/>
        <v>334</v>
      </c>
    </row>
    <row r="65" spans="1:7" ht="15" customHeight="1">
      <c r="A65" s="37"/>
      <c r="B65" s="33" t="s">
        <v>55</v>
      </c>
      <c r="C65" s="34"/>
      <c r="D65" s="2">
        <v>183</v>
      </c>
      <c r="E65" s="2">
        <v>307</v>
      </c>
      <c r="F65" s="2">
        <v>277</v>
      </c>
      <c r="G65" s="2">
        <f t="shared" si="3"/>
        <v>584</v>
      </c>
    </row>
    <row r="66" spans="1:7" ht="15" customHeight="1">
      <c r="A66" s="37"/>
      <c r="B66" s="33" t="s">
        <v>56</v>
      </c>
      <c r="C66" s="34"/>
      <c r="D66" s="2">
        <v>146</v>
      </c>
      <c r="E66" s="2">
        <v>230</v>
      </c>
      <c r="F66" s="2">
        <v>212</v>
      </c>
      <c r="G66" s="2">
        <f t="shared" si="3"/>
        <v>442</v>
      </c>
    </row>
    <row r="67" spans="1:7" ht="15" customHeight="1">
      <c r="A67" s="37"/>
      <c r="B67" s="33" t="s">
        <v>57</v>
      </c>
      <c r="C67" s="34"/>
      <c r="D67" s="2">
        <v>121</v>
      </c>
      <c r="E67" s="2">
        <v>160</v>
      </c>
      <c r="F67" s="2">
        <v>156</v>
      </c>
      <c r="G67" s="2">
        <f t="shared" si="3"/>
        <v>316</v>
      </c>
    </row>
    <row r="68" spans="1:7" ht="15" customHeight="1">
      <c r="A68" s="37"/>
      <c r="B68" s="33" t="s">
        <v>58</v>
      </c>
      <c r="C68" s="34"/>
      <c r="D68" s="2">
        <v>150</v>
      </c>
      <c r="E68" s="2">
        <v>245</v>
      </c>
      <c r="F68" s="2">
        <v>217</v>
      </c>
      <c r="G68" s="2">
        <f t="shared" si="3"/>
        <v>462</v>
      </c>
    </row>
    <row r="69" spans="1:7" ht="15" customHeight="1">
      <c r="A69" s="37"/>
      <c r="B69" s="33" t="s">
        <v>59</v>
      </c>
      <c r="C69" s="34"/>
      <c r="D69" s="2">
        <v>171</v>
      </c>
      <c r="E69" s="2">
        <v>284</v>
      </c>
      <c r="F69" s="2">
        <v>289</v>
      </c>
      <c r="G69" s="2">
        <f t="shared" si="3"/>
        <v>573</v>
      </c>
    </row>
    <row r="70" spans="1:7" ht="15" customHeight="1">
      <c r="A70" s="37"/>
      <c r="B70" s="33" t="s">
        <v>60</v>
      </c>
      <c r="C70" s="34"/>
      <c r="D70" s="2">
        <v>198</v>
      </c>
      <c r="E70" s="2">
        <v>332</v>
      </c>
      <c r="F70" s="2">
        <v>326</v>
      </c>
      <c r="G70" s="2">
        <f t="shared" si="3"/>
        <v>658</v>
      </c>
    </row>
    <row r="71" spans="1:7" ht="15" customHeight="1">
      <c r="A71" s="37"/>
      <c r="B71" s="33" t="s">
        <v>61</v>
      </c>
      <c r="C71" s="34"/>
      <c r="D71" s="2">
        <v>160</v>
      </c>
      <c r="E71" s="2">
        <v>256</v>
      </c>
      <c r="F71" s="2">
        <v>270</v>
      </c>
      <c r="G71" s="2">
        <f t="shared" si="3"/>
        <v>526</v>
      </c>
    </row>
    <row r="72" spans="1:7" ht="15" customHeight="1">
      <c r="A72" s="37"/>
      <c r="B72" s="33" t="s">
        <v>62</v>
      </c>
      <c r="C72" s="34"/>
      <c r="D72" s="2">
        <v>91</v>
      </c>
      <c r="E72" s="2">
        <v>149</v>
      </c>
      <c r="F72" s="2">
        <v>138</v>
      </c>
      <c r="G72" s="2">
        <f t="shared" si="3"/>
        <v>287</v>
      </c>
    </row>
    <row r="73" spans="1:7" ht="15" customHeight="1">
      <c r="A73" s="37"/>
      <c r="B73" s="33" t="s">
        <v>63</v>
      </c>
      <c r="C73" s="34"/>
      <c r="D73" s="2">
        <v>60</v>
      </c>
      <c r="E73" s="2">
        <v>96</v>
      </c>
      <c r="F73" s="2">
        <v>83</v>
      </c>
      <c r="G73" s="2">
        <f t="shared" si="3"/>
        <v>179</v>
      </c>
    </row>
    <row r="74" spans="1:7" ht="15" customHeight="1">
      <c r="A74" s="37"/>
      <c r="B74" s="33" t="s">
        <v>64</v>
      </c>
      <c r="C74" s="34"/>
      <c r="D74" s="2">
        <v>118</v>
      </c>
      <c r="E74" s="2">
        <v>195</v>
      </c>
      <c r="F74" s="2">
        <v>179</v>
      </c>
      <c r="G74" s="2">
        <f t="shared" si="3"/>
        <v>374</v>
      </c>
    </row>
    <row r="75" spans="1:7" ht="15" customHeight="1">
      <c r="A75" s="37"/>
      <c r="B75" s="33" t="s">
        <v>65</v>
      </c>
      <c r="C75" s="34"/>
      <c r="D75" s="2">
        <v>265</v>
      </c>
      <c r="E75" s="2">
        <v>447</v>
      </c>
      <c r="F75" s="2">
        <v>443</v>
      </c>
      <c r="G75" s="2">
        <f t="shared" si="3"/>
        <v>890</v>
      </c>
    </row>
    <row r="76" spans="1:7" ht="15" customHeight="1">
      <c r="A76" s="37"/>
      <c r="B76" s="33" t="s">
        <v>66</v>
      </c>
      <c r="C76" s="34"/>
      <c r="D76" s="2">
        <v>666</v>
      </c>
      <c r="E76" s="2">
        <v>1016</v>
      </c>
      <c r="F76" s="2">
        <v>1057</v>
      </c>
      <c r="G76" s="2">
        <f t="shared" si="3"/>
        <v>2073</v>
      </c>
    </row>
    <row r="77" spans="1:7" ht="15" customHeight="1">
      <c r="A77" s="37"/>
      <c r="B77" s="33" t="s">
        <v>67</v>
      </c>
      <c r="C77" s="34"/>
      <c r="D77" s="2">
        <v>204</v>
      </c>
      <c r="E77" s="2">
        <v>352</v>
      </c>
      <c r="F77" s="2">
        <v>336</v>
      </c>
      <c r="G77" s="2">
        <f t="shared" si="3"/>
        <v>688</v>
      </c>
    </row>
    <row r="78" spans="1:7" ht="15" customHeight="1">
      <c r="A78" s="37"/>
      <c r="B78" s="33" t="s">
        <v>68</v>
      </c>
      <c r="C78" s="34"/>
      <c r="D78" s="2">
        <v>133</v>
      </c>
      <c r="E78" s="2">
        <v>211</v>
      </c>
      <c r="F78" s="2">
        <v>192</v>
      </c>
      <c r="G78" s="2">
        <f t="shared" si="3"/>
        <v>403</v>
      </c>
    </row>
    <row r="79" spans="1:7" ht="15" customHeight="1">
      <c r="A79" s="37"/>
      <c r="B79" s="33" t="s">
        <v>69</v>
      </c>
      <c r="C79" s="34"/>
      <c r="D79" s="2">
        <v>262</v>
      </c>
      <c r="E79" s="2">
        <v>442</v>
      </c>
      <c r="F79" s="2">
        <v>431</v>
      </c>
      <c r="G79" s="2">
        <f t="shared" si="3"/>
        <v>873</v>
      </c>
    </row>
    <row r="80" spans="1:7" ht="15" customHeight="1">
      <c r="A80" s="37"/>
      <c r="B80" s="33" t="s">
        <v>70</v>
      </c>
      <c r="C80" s="34"/>
      <c r="D80" s="2">
        <v>97</v>
      </c>
      <c r="E80" s="2">
        <v>167</v>
      </c>
      <c r="F80" s="2">
        <v>157</v>
      </c>
      <c r="G80" s="2">
        <f t="shared" si="3"/>
        <v>324</v>
      </c>
    </row>
    <row r="81" spans="1:7" ht="15" customHeight="1">
      <c r="A81" s="37"/>
      <c r="B81" s="33" t="s">
        <v>71</v>
      </c>
      <c r="C81" s="34"/>
      <c r="D81" s="2">
        <v>78</v>
      </c>
      <c r="E81" s="2">
        <v>123</v>
      </c>
      <c r="F81" s="2">
        <v>121</v>
      </c>
      <c r="G81" s="2">
        <f t="shared" si="3"/>
        <v>244</v>
      </c>
    </row>
    <row r="82" spans="1:7" ht="15" customHeight="1">
      <c r="A82" s="37"/>
      <c r="B82" s="33" t="s">
        <v>72</v>
      </c>
      <c r="C82" s="34"/>
      <c r="D82" s="2">
        <v>122</v>
      </c>
      <c r="E82" s="2">
        <v>219</v>
      </c>
      <c r="F82" s="2">
        <v>234</v>
      </c>
      <c r="G82" s="2">
        <f t="shared" si="3"/>
        <v>453</v>
      </c>
    </row>
    <row r="83" spans="1:7" ht="15" customHeight="1">
      <c r="A83" s="37"/>
      <c r="B83" s="33" t="s">
        <v>73</v>
      </c>
      <c r="C83" s="34"/>
      <c r="D83" s="2">
        <v>72</v>
      </c>
      <c r="E83" s="2">
        <v>125</v>
      </c>
      <c r="F83" s="2">
        <v>133</v>
      </c>
      <c r="G83" s="2">
        <f t="shared" si="3"/>
        <v>258</v>
      </c>
    </row>
    <row r="84" spans="1:7" ht="15" customHeight="1">
      <c r="A84" s="37"/>
      <c r="B84" s="33" t="s">
        <v>74</v>
      </c>
      <c r="C84" s="34"/>
      <c r="D84" s="2">
        <v>112</v>
      </c>
      <c r="E84" s="2">
        <v>203</v>
      </c>
      <c r="F84" s="2">
        <v>222</v>
      </c>
      <c r="G84" s="2">
        <f t="shared" si="3"/>
        <v>425</v>
      </c>
    </row>
    <row r="85" spans="1:7" ht="15" customHeight="1">
      <c r="A85" s="37"/>
      <c r="B85" s="33" t="s">
        <v>75</v>
      </c>
      <c r="C85" s="34"/>
      <c r="D85" s="2">
        <v>40</v>
      </c>
      <c r="E85" s="2">
        <v>69</v>
      </c>
      <c r="F85" s="2">
        <v>79</v>
      </c>
      <c r="G85" s="2">
        <f t="shared" si="3"/>
        <v>148</v>
      </c>
    </row>
    <row r="86" spans="1:7" ht="15" customHeight="1">
      <c r="A86" s="37"/>
      <c r="B86" s="33" t="s">
        <v>76</v>
      </c>
      <c r="C86" s="34"/>
      <c r="D86" s="2">
        <v>60</v>
      </c>
      <c r="E86" s="2">
        <v>28</v>
      </c>
      <c r="F86" s="2">
        <v>32</v>
      </c>
      <c r="G86" s="2">
        <f t="shared" si="3"/>
        <v>60</v>
      </c>
    </row>
    <row r="87" spans="1:7" ht="15" customHeight="1">
      <c r="A87" s="37"/>
      <c r="B87" s="33" t="s">
        <v>77</v>
      </c>
      <c r="C87" s="34"/>
      <c r="D87" s="2">
        <v>104</v>
      </c>
      <c r="E87" s="2">
        <v>31</v>
      </c>
      <c r="F87" s="2">
        <v>73</v>
      </c>
      <c r="G87" s="2">
        <f t="shared" si="3"/>
        <v>104</v>
      </c>
    </row>
    <row r="88" spans="1:7" ht="15" customHeight="1">
      <c r="A88" s="37"/>
      <c r="B88" s="33" t="s">
        <v>78</v>
      </c>
      <c r="C88" s="34"/>
      <c r="D88" s="2">
        <v>54</v>
      </c>
      <c r="E88" s="2">
        <v>33</v>
      </c>
      <c r="F88" s="2">
        <v>21</v>
      </c>
      <c r="G88" s="2">
        <f t="shared" si="3"/>
        <v>54</v>
      </c>
    </row>
    <row r="89" spans="1:7" ht="15" customHeight="1" thickBot="1">
      <c r="A89" s="39"/>
      <c r="B89" s="45" t="s">
        <v>91</v>
      </c>
      <c r="C89" s="45"/>
      <c r="D89" s="6">
        <f>SUM(D62:D88)</f>
        <v>3937</v>
      </c>
      <c r="E89" s="6">
        <f>SUM(E62:E88)</f>
        <v>6130</v>
      </c>
      <c r="F89" s="6">
        <f>SUM(F62:F88)</f>
        <v>6090</v>
      </c>
      <c r="G89" s="6">
        <f>SUM(G62:G88)</f>
        <v>12220</v>
      </c>
    </row>
    <row r="90" spans="1:11" ht="15" customHeight="1" thickBot="1" thickTop="1">
      <c r="A90" s="10"/>
      <c r="B90" s="51" t="s">
        <v>97</v>
      </c>
      <c r="C90" s="52"/>
      <c r="D90" s="8">
        <f>SUM(D6:D24,D26:D42,D44:D60,D62:D88)</f>
        <v>13618</v>
      </c>
      <c r="E90" s="8">
        <f>SUM(E6:E24,E26:E42,E44:E60,E62:E88)</f>
        <v>20301</v>
      </c>
      <c r="F90" s="8">
        <f>SUM(F6:F24,F26:F42,F44:F60,F62:F88)</f>
        <v>20089</v>
      </c>
      <c r="G90" s="8">
        <f>SUM(G6:G24,G26:G42,G44:G60,G62:G88)</f>
        <v>40390</v>
      </c>
      <c r="H90" s="9"/>
      <c r="I90" s="9"/>
      <c r="J90" s="9"/>
      <c r="K90" s="9"/>
    </row>
    <row r="91" spans="4:7" ht="15" customHeight="1" thickTop="1">
      <c r="D91" s="9"/>
      <c r="E91" s="9"/>
      <c r="F91" s="9"/>
      <c r="G91" s="9"/>
    </row>
    <row r="92" spans="4:7" ht="15" customHeight="1">
      <c r="D92" s="9"/>
      <c r="E92" s="9"/>
      <c r="F92" s="9"/>
      <c r="G92" s="9"/>
    </row>
    <row r="93" ht="15" customHeight="1"/>
    <row r="94" spans="2:7" ht="15" customHeight="1">
      <c r="B94" s="53" t="s">
        <v>85</v>
      </c>
      <c r="C94" s="54"/>
      <c r="D94" s="54"/>
      <c r="E94" s="54"/>
      <c r="F94" s="46"/>
      <c r="G94" s="47"/>
    </row>
    <row r="95" spans="2:7" ht="15" customHeight="1">
      <c r="B95" s="55"/>
      <c r="C95" s="55"/>
      <c r="D95" s="55"/>
      <c r="E95" s="55"/>
      <c r="F95" s="48"/>
      <c r="G95" s="48"/>
    </row>
    <row r="96" spans="1:7" ht="15" customHeight="1" thickBot="1">
      <c r="A96" s="13"/>
      <c r="B96" s="11"/>
      <c r="C96" s="12"/>
      <c r="D96" s="13" t="s">
        <v>80</v>
      </c>
      <c r="E96" s="13" t="s">
        <v>81</v>
      </c>
      <c r="F96" s="13" t="s">
        <v>82</v>
      </c>
      <c r="G96" s="13" t="s">
        <v>83</v>
      </c>
    </row>
    <row r="97" spans="1:7" ht="15" customHeight="1" thickBot="1" thickTop="1">
      <c r="A97" s="14"/>
      <c r="B97" s="49" t="s">
        <v>84</v>
      </c>
      <c r="C97" s="50"/>
      <c r="D97" s="14">
        <v>79</v>
      </c>
      <c r="E97" s="14">
        <v>31</v>
      </c>
      <c r="F97" s="14">
        <v>61</v>
      </c>
      <c r="G97" s="14">
        <f>SUM(E97:F97)</f>
        <v>92</v>
      </c>
    </row>
    <row r="98" ht="14.25" thickTop="1"/>
  </sheetData>
  <sheetProtection sheet="1" objects="1" scenarios="1"/>
  <mergeCells count="97">
    <mergeCell ref="B75:C75"/>
    <mergeCell ref="B76:C76"/>
    <mergeCell ref="B77:C77"/>
    <mergeCell ref="B78:C78"/>
    <mergeCell ref="F94:G95"/>
    <mergeCell ref="B85:C85"/>
    <mergeCell ref="B86:C86"/>
    <mergeCell ref="B87:C87"/>
    <mergeCell ref="B88:C88"/>
    <mergeCell ref="B81:C81"/>
    <mergeCell ref="B82:C82"/>
    <mergeCell ref="B97:C97"/>
    <mergeCell ref="B89:C89"/>
    <mergeCell ref="B90:C90"/>
    <mergeCell ref="B94:E95"/>
    <mergeCell ref="B67:C67"/>
    <mergeCell ref="B68:C68"/>
    <mergeCell ref="A62:A89"/>
    <mergeCell ref="B62:C62"/>
    <mergeCell ref="B63:C63"/>
    <mergeCell ref="B64:C64"/>
    <mergeCell ref="B65:C65"/>
    <mergeCell ref="B66:C66"/>
    <mergeCell ref="B83:C83"/>
    <mergeCell ref="B84:C84"/>
    <mergeCell ref="B58:C58"/>
    <mergeCell ref="B59:C59"/>
    <mergeCell ref="B79:C79"/>
    <mergeCell ref="B80:C80"/>
    <mergeCell ref="B69:C69"/>
    <mergeCell ref="B70:C70"/>
    <mergeCell ref="B71:C71"/>
    <mergeCell ref="B72:C72"/>
    <mergeCell ref="B73:C73"/>
    <mergeCell ref="B74:C74"/>
    <mergeCell ref="B52:C52"/>
    <mergeCell ref="B53:C53"/>
    <mergeCell ref="B54:C54"/>
    <mergeCell ref="B55:C55"/>
    <mergeCell ref="B56:C56"/>
    <mergeCell ref="B57:C57"/>
    <mergeCell ref="A44:A61"/>
    <mergeCell ref="B44:C44"/>
    <mergeCell ref="B45:C45"/>
    <mergeCell ref="B46:C46"/>
    <mergeCell ref="B47:C47"/>
    <mergeCell ref="B48:C48"/>
    <mergeCell ref="B49:C49"/>
    <mergeCell ref="B60:C60"/>
    <mergeCell ref="B61:C61"/>
    <mergeCell ref="B50:C50"/>
    <mergeCell ref="B35:C35"/>
    <mergeCell ref="B36:C36"/>
    <mergeCell ref="B51:C51"/>
    <mergeCell ref="B37:C37"/>
    <mergeCell ref="B38:C38"/>
    <mergeCell ref="B39:C39"/>
    <mergeCell ref="B40:C40"/>
    <mergeCell ref="B41:C41"/>
    <mergeCell ref="B42:C42"/>
    <mergeCell ref="B43:C43"/>
    <mergeCell ref="B20:C20"/>
    <mergeCell ref="B21:C21"/>
    <mergeCell ref="A26:A43"/>
    <mergeCell ref="B26:C26"/>
    <mergeCell ref="B27:C27"/>
    <mergeCell ref="B28:C28"/>
    <mergeCell ref="B29:C29"/>
    <mergeCell ref="B30:C30"/>
    <mergeCell ref="B33:C33"/>
    <mergeCell ref="B34:C34"/>
    <mergeCell ref="B24:C24"/>
    <mergeCell ref="B25:C25"/>
    <mergeCell ref="B31:C31"/>
    <mergeCell ref="B32:C32"/>
    <mergeCell ref="B16:C16"/>
    <mergeCell ref="B17:C17"/>
    <mergeCell ref="B18:C18"/>
    <mergeCell ref="B19:C19"/>
    <mergeCell ref="B22:C22"/>
    <mergeCell ref="B23:C23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5"/>
    <mergeCell ref="B6:C6"/>
    <mergeCell ref="B7:C7"/>
    <mergeCell ref="B8:C8"/>
    <mergeCell ref="B9:C9"/>
    <mergeCell ref="B10:C10"/>
    <mergeCell ref="B11:C11"/>
  </mergeCells>
  <printOptions/>
  <pageMargins left="0.787" right="0.787" top="0.984" bottom="0.984" header="0.512" footer="0.512"/>
  <pageSetup horizontalDpi="600" verticalDpi="600" orientation="portrait" paperSize="9" scale="84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72">
      <selection activeCell="A62" sqref="A1:IV16384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9" t="s">
        <v>103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442</v>
      </c>
      <c r="E6" s="2">
        <v>674</v>
      </c>
      <c r="F6" s="2">
        <v>692</v>
      </c>
      <c r="G6" s="2">
        <f aca="true" t="shared" si="0" ref="G6:G24">SUM(E6:F6)</f>
        <v>1366</v>
      </c>
      <c r="H6" s="9"/>
    </row>
    <row r="7" spans="1:7" ht="15" customHeight="1">
      <c r="A7" s="37"/>
      <c r="B7" s="33" t="s">
        <v>1</v>
      </c>
      <c r="C7" s="34"/>
      <c r="D7" s="2">
        <f>171-D24</f>
        <v>140</v>
      </c>
      <c r="E7" s="2">
        <f>239-E24</f>
        <v>200</v>
      </c>
      <c r="F7" s="2">
        <f>239-F24</f>
        <v>198</v>
      </c>
      <c r="G7" s="2">
        <f t="shared" si="0"/>
        <v>398</v>
      </c>
    </row>
    <row r="8" spans="1:11" ht="15" customHeight="1">
      <c r="A8" s="37"/>
      <c r="B8" s="33" t="s">
        <v>2</v>
      </c>
      <c r="C8" s="34"/>
      <c r="D8" s="2">
        <v>85</v>
      </c>
      <c r="E8" s="2">
        <v>118</v>
      </c>
      <c r="F8" s="2">
        <v>123</v>
      </c>
      <c r="G8" s="2">
        <f t="shared" si="0"/>
        <v>241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301</v>
      </c>
      <c r="E9" s="2">
        <v>424</v>
      </c>
      <c r="F9" s="2">
        <v>460</v>
      </c>
      <c r="G9" s="2">
        <f t="shared" si="0"/>
        <v>884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80</v>
      </c>
      <c r="E10" s="2">
        <v>101</v>
      </c>
      <c r="F10" s="2">
        <v>105</v>
      </c>
      <c r="G10" s="2">
        <f t="shared" si="0"/>
        <v>206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69</v>
      </c>
      <c r="E11" s="2">
        <v>102</v>
      </c>
      <c r="F11" s="2">
        <v>97</v>
      </c>
      <c r="G11" s="2">
        <f t="shared" si="0"/>
        <v>199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78</v>
      </c>
      <c r="E12" s="2">
        <v>127</v>
      </c>
      <c r="F12" s="2">
        <v>128</v>
      </c>
      <c r="G12" s="2">
        <f t="shared" si="0"/>
        <v>255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327</v>
      </c>
      <c r="E13" s="2">
        <v>494</v>
      </c>
      <c r="F13" s="2">
        <v>488</v>
      </c>
      <c r="G13" s="2">
        <f t="shared" si="0"/>
        <v>982</v>
      </c>
    </row>
    <row r="14" spans="1:7" ht="15" customHeight="1">
      <c r="A14" s="37"/>
      <c r="B14" s="33" t="s">
        <v>8</v>
      </c>
      <c r="C14" s="34"/>
      <c r="D14" s="2">
        <v>134</v>
      </c>
      <c r="E14" s="2">
        <v>234</v>
      </c>
      <c r="F14" s="2">
        <v>208</v>
      </c>
      <c r="G14" s="2">
        <f t="shared" si="0"/>
        <v>442</v>
      </c>
    </row>
    <row r="15" spans="1:7" ht="15" customHeight="1">
      <c r="A15" s="37"/>
      <c r="B15" s="33" t="s">
        <v>9</v>
      </c>
      <c r="C15" s="34"/>
      <c r="D15" s="2">
        <v>209</v>
      </c>
      <c r="E15" s="2">
        <v>307</v>
      </c>
      <c r="F15" s="2">
        <v>309</v>
      </c>
      <c r="G15" s="2">
        <f t="shared" si="0"/>
        <v>616</v>
      </c>
    </row>
    <row r="16" spans="1:7" ht="15" customHeight="1">
      <c r="A16" s="37"/>
      <c r="B16" s="33" t="s">
        <v>10</v>
      </c>
      <c r="C16" s="34"/>
      <c r="D16" s="2">
        <v>128</v>
      </c>
      <c r="E16" s="2">
        <v>206</v>
      </c>
      <c r="F16" s="2">
        <v>193</v>
      </c>
      <c r="G16" s="2">
        <f t="shared" si="0"/>
        <v>399</v>
      </c>
    </row>
    <row r="17" spans="1:7" ht="15" customHeight="1">
      <c r="A17" s="37"/>
      <c r="B17" s="33" t="s">
        <v>11</v>
      </c>
      <c r="C17" s="34"/>
      <c r="D17" s="2">
        <v>145</v>
      </c>
      <c r="E17" s="2">
        <v>211</v>
      </c>
      <c r="F17" s="2">
        <v>247</v>
      </c>
      <c r="G17" s="2">
        <f t="shared" si="0"/>
        <v>458</v>
      </c>
    </row>
    <row r="18" spans="1:7" ht="15" customHeight="1">
      <c r="A18" s="37"/>
      <c r="B18" s="33" t="s">
        <v>12</v>
      </c>
      <c r="C18" s="34"/>
      <c r="D18" s="2">
        <v>209</v>
      </c>
      <c r="E18" s="2">
        <v>236</v>
      </c>
      <c r="F18" s="2">
        <v>235</v>
      </c>
      <c r="G18" s="2">
        <f t="shared" si="0"/>
        <v>471</v>
      </c>
    </row>
    <row r="19" spans="1:7" ht="15" customHeight="1">
      <c r="A19" s="37"/>
      <c r="B19" s="33" t="s">
        <v>13</v>
      </c>
      <c r="C19" s="34"/>
      <c r="D19" s="2">
        <v>170</v>
      </c>
      <c r="E19" s="2">
        <v>272</v>
      </c>
      <c r="F19" s="2">
        <v>266</v>
      </c>
      <c r="G19" s="2">
        <f t="shared" si="0"/>
        <v>538</v>
      </c>
    </row>
    <row r="20" spans="1:7" ht="15" customHeight="1">
      <c r="A20" s="37"/>
      <c r="B20" s="33" t="s">
        <v>14</v>
      </c>
      <c r="C20" s="34"/>
      <c r="D20" s="2">
        <v>194</v>
      </c>
      <c r="E20" s="2">
        <v>156</v>
      </c>
      <c r="F20" s="2">
        <v>207</v>
      </c>
      <c r="G20" s="2">
        <f t="shared" si="0"/>
        <v>363</v>
      </c>
    </row>
    <row r="21" spans="1:7" ht="15" customHeight="1">
      <c r="A21" s="37"/>
      <c r="B21" s="33" t="s">
        <v>15</v>
      </c>
      <c r="C21" s="34"/>
      <c r="D21" s="2">
        <v>387</v>
      </c>
      <c r="E21" s="2">
        <v>660</v>
      </c>
      <c r="F21" s="2">
        <v>635</v>
      </c>
      <c r="G21" s="2">
        <f t="shared" si="0"/>
        <v>1295</v>
      </c>
    </row>
    <row r="22" spans="1:7" ht="15" customHeight="1">
      <c r="A22" s="37"/>
      <c r="B22" s="33" t="s">
        <v>16</v>
      </c>
      <c r="C22" s="34"/>
      <c r="D22" s="2">
        <v>277</v>
      </c>
      <c r="E22" s="2">
        <v>436</v>
      </c>
      <c r="F22" s="2">
        <v>482</v>
      </c>
      <c r="G22" s="2">
        <f t="shared" si="0"/>
        <v>918</v>
      </c>
    </row>
    <row r="23" spans="1:7" ht="15" customHeight="1">
      <c r="A23" s="37"/>
      <c r="B23" s="33" t="s">
        <v>17</v>
      </c>
      <c r="C23" s="34"/>
      <c r="D23" s="2">
        <v>372</v>
      </c>
      <c r="E23" s="2">
        <v>589</v>
      </c>
      <c r="F23" s="2">
        <v>523</v>
      </c>
      <c r="G23" s="2">
        <f t="shared" si="0"/>
        <v>1112</v>
      </c>
    </row>
    <row r="24" spans="1:12" ht="15" customHeight="1">
      <c r="A24" s="37"/>
      <c r="B24" s="33" t="s">
        <v>92</v>
      </c>
      <c r="C24" s="34"/>
      <c r="D24" s="2">
        <v>31</v>
      </c>
      <c r="E24" s="2">
        <v>39</v>
      </c>
      <c r="F24" s="2">
        <v>41</v>
      </c>
      <c r="G24" s="2">
        <f t="shared" si="0"/>
        <v>80</v>
      </c>
      <c r="I24" s="9"/>
      <c r="J24" s="9"/>
      <c r="K24" s="9"/>
      <c r="L24" s="9"/>
    </row>
    <row r="25" spans="1:11" ht="15" customHeight="1" thickBot="1">
      <c r="A25" s="37"/>
      <c r="B25" s="42" t="s">
        <v>88</v>
      </c>
      <c r="C25" s="42"/>
      <c r="D25" s="7">
        <f>SUM(D6:D24)</f>
        <v>3778</v>
      </c>
      <c r="E25" s="7">
        <f>SUM(E6:E24)</f>
        <v>5586</v>
      </c>
      <c r="F25" s="7">
        <f>SUM(F6:F24)</f>
        <v>5637</v>
      </c>
      <c r="G25" s="7">
        <f>SUM(G6:G24)</f>
        <v>11223</v>
      </c>
      <c r="H25" s="9"/>
      <c r="I25" s="9"/>
      <c r="J25" s="9"/>
      <c r="K25" s="9"/>
    </row>
    <row r="26" spans="1:7" ht="15" customHeight="1" thickTop="1">
      <c r="A26" s="38" t="s">
        <v>94</v>
      </c>
      <c r="B26" s="40" t="s">
        <v>18</v>
      </c>
      <c r="C26" s="41"/>
      <c r="D26" s="15">
        <v>249</v>
      </c>
      <c r="E26" s="15">
        <v>418</v>
      </c>
      <c r="F26" s="15">
        <v>368</v>
      </c>
      <c r="G26" s="15">
        <f aca="true" t="shared" si="1" ref="G26:G42">SUM(E26:F26)</f>
        <v>786</v>
      </c>
    </row>
    <row r="27" spans="1:7" ht="15" customHeight="1">
      <c r="A27" s="37"/>
      <c r="B27" s="33" t="s">
        <v>19</v>
      </c>
      <c r="C27" s="34"/>
      <c r="D27" s="2">
        <v>108</v>
      </c>
      <c r="E27" s="2">
        <v>145</v>
      </c>
      <c r="F27" s="2">
        <v>134</v>
      </c>
      <c r="G27" s="2">
        <f t="shared" si="1"/>
        <v>279</v>
      </c>
    </row>
    <row r="28" spans="1:7" ht="15" customHeight="1">
      <c r="A28" s="37"/>
      <c r="B28" s="33" t="s">
        <v>20</v>
      </c>
      <c r="C28" s="34"/>
      <c r="D28" s="2">
        <v>59</v>
      </c>
      <c r="E28" s="2">
        <v>88</v>
      </c>
      <c r="F28" s="2">
        <v>87</v>
      </c>
      <c r="G28" s="2">
        <f t="shared" si="1"/>
        <v>175</v>
      </c>
    </row>
    <row r="29" spans="1:7" ht="15" customHeight="1">
      <c r="A29" s="37"/>
      <c r="B29" s="33" t="s">
        <v>21</v>
      </c>
      <c r="C29" s="34"/>
      <c r="D29" s="2">
        <v>212</v>
      </c>
      <c r="E29" s="2">
        <v>327</v>
      </c>
      <c r="F29" s="2">
        <v>287</v>
      </c>
      <c r="G29" s="2">
        <f t="shared" si="1"/>
        <v>614</v>
      </c>
    </row>
    <row r="30" spans="1:7" ht="15" customHeight="1">
      <c r="A30" s="37"/>
      <c r="B30" s="33" t="s">
        <v>22</v>
      </c>
      <c r="C30" s="34"/>
      <c r="D30" s="2">
        <v>49</v>
      </c>
      <c r="E30" s="2">
        <v>63</v>
      </c>
      <c r="F30" s="2">
        <v>60</v>
      </c>
      <c r="G30" s="2">
        <f t="shared" si="1"/>
        <v>123</v>
      </c>
    </row>
    <row r="31" spans="1:7" ht="15" customHeight="1">
      <c r="A31" s="37"/>
      <c r="B31" s="33" t="s">
        <v>23</v>
      </c>
      <c r="C31" s="34"/>
      <c r="D31" s="2">
        <v>123</v>
      </c>
      <c r="E31" s="2">
        <v>187</v>
      </c>
      <c r="F31" s="2">
        <v>183</v>
      </c>
      <c r="G31" s="2">
        <f t="shared" si="1"/>
        <v>370</v>
      </c>
    </row>
    <row r="32" spans="1:7" ht="15" customHeight="1">
      <c r="A32" s="37"/>
      <c r="B32" s="33" t="s">
        <v>24</v>
      </c>
      <c r="C32" s="34"/>
      <c r="D32" s="2">
        <v>216</v>
      </c>
      <c r="E32" s="2">
        <v>327</v>
      </c>
      <c r="F32" s="2">
        <v>311</v>
      </c>
      <c r="G32" s="2">
        <f t="shared" si="1"/>
        <v>638</v>
      </c>
    </row>
    <row r="33" spans="1:7" ht="15" customHeight="1">
      <c r="A33" s="37"/>
      <c r="B33" s="33" t="s">
        <v>25</v>
      </c>
      <c r="C33" s="34"/>
      <c r="D33" s="2">
        <v>250</v>
      </c>
      <c r="E33" s="2">
        <v>380</v>
      </c>
      <c r="F33" s="2">
        <v>363</v>
      </c>
      <c r="G33" s="2">
        <f t="shared" si="1"/>
        <v>743</v>
      </c>
    </row>
    <row r="34" spans="1:7" ht="15" customHeight="1">
      <c r="A34" s="37"/>
      <c r="B34" s="33" t="s">
        <v>26</v>
      </c>
      <c r="C34" s="34"/>
      <c r="D34" s="2">
        <v>178</v>
      </c>
      <c r="E34" s="2">
        <v>243</v>
      </c>
      <c r="F34" s="2">
        <v>260</v>
      </c>
      <c r="G34" s="2">
        <f t="shared" si="1"/>
        <v>503</v>
      </c>
    </row>
    <row r="35" spans="1:7" ht="15" customHeight="1">
      <c r="A35" s="37"/>
      <c r="B35" s="33" t="s">
        <v>27</v>
      </c>
      <c r="C35" s="34"/>
      <c r="D35" s="2">
        <v>145</v>
      </c>
      <c r="E35" s="2">
        <v>261</v>
      </c>
      <c r="F35" s="2">
        <v>242</v>
      </c>
      <c r="G35" s="2">
        <f t="shared" si="1"/>
        <v>503</v>
      </c>
    </row>
    <row r="36" spans="1:7" ht="15" customHeight="1">
      <c r="A36" s="37"/>
      <c r="B36" s="33" t="s">
        <v>28</v>
      </c>
      <c r="C36" s="34"/>
      <c r="D36" s="2">
        <v>146</v>
      </c>
      <c r="E36" s="2">
        <v>145</v>
      </c>
      <c r="F36" s="2">
        <v>133</v>
      </c>
      <c r="G36" s="2">
        <f t="shared" si="1"/>
        <v>278</v>
      </c>
    </row>
    <row r="37" spans="1:7" ht="15" customHeight="1">
      <c r="A37" s="37"/>
      <c r="B37" s="33" t="s">
        <v>29</v>
      </c>
      <c r="C37" s="34"/>
      <c r="D37" s="2">
        <v>33</v>
      </c>
      <c r="E37" s="2">
        <v>39</v>
      </c>
      <c r="F37" s="2">
        <v>12</v>
      </c>
      <c r="G37" s="2">
        <f t="shared" si="1"/>
        <v>51</v>
      </c>
    </row>
    <row r="38" spans="1:7" ht="15" customHeight="1">
      <c r="A38" s="37"/>
      <c r="B38" s="33" t="s">
        <v>30</v>
      </c>
      <c r="C38" s="34"/>
      <c r="D38" s="2">
        <v>33</v>
      </c>
      <c r="E38" s="2">
        <v>30</v>
      </c>
      <c r="F38" s="2">
        <v>3</v>
      </c>
      <c r="G38" s="2">
        <f t="shared" si="1"/>
        <v>33</v>
      </c>
    </row>
    <row r="39" spans="1:7" ht="15" customHeight="1">
      <c r="A39" s="37"/>
      <c r="B39" s="33" t="s">
        <v>31</v>
      </c>
      <c r="C39" s="34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7"/>
      <c r="B40" s="33" t="s">
        <v>32</v>
      </c>
      <c r="C40" s="34"/>
      <c r="D40" s="2">
        <v>71</v>
      </c>
      <c r="E40" s="2">
        <v>20</v>
      </c>
      <c r="F40" s="2">
        <v>51</v>
      </c>
      <c r="G40" s="2">
        <f t="shared" si="1"/>
        <v>71</v>
      </c>
    </row>
    <row r="41" spans="1:7" ht="15" customHeight="1">
      <c r="A41" s="37"/>
      <c r="B41" s="33" t="s">
        <v>33</v>
      </c>
      <c r="C41" s="34"/>
      <c r="D41" s="2">
        <v>56</v>
      </c>
      <c r="E41" s="2">
        <v>103</v>
      </c>
      <c r="F41" s="2">
        <v>108</v>
      </c>
      <c r="G41" s="2">
        <f t="shared" si="1"/>
        <v>211</v>
      </c>
    </row>
    <row r="42" spans="1:7" ht="15" customHeight="1">
      <c r="A42" s="37"/>
      <c r="B42" s="33" t="s">
        <v>34</v>
      </c>
      <c r="C42" s="34"/>
      <c r="D42" s="2">
        <v>41</v>
      </c>
      <c r="E42" s="2">
        <v>61</v>
      </c>
      <c r="F42" s="2">
        <v>60</v>
      </c>
      <c r="G42" s="2">
        <f t="shared" si="1"/>
        <v>121</v>
      </c>
    </row>
    <row r="43" spans="1:7" ht="15" customHeight="1" thickBot="1">
      <c r="A43" s="39"/>
      <c r="B43" s="42" t="s">
        <v>89</v>
      </c>
      <c r="C43" s="42"/>
      <c r="D43" s="6">
        <f>SUM(D26:D42)</f>
        <v>1969</v>
      </c>
      <c r="E43" s="6">
        <f>SUM(E26:E42)</f>
        <v>2837</v>
      </c>
      <c r="F43" s="6">
        <f>SUM(F26:F42)</f>
        <v>2662</v>
      </c>
      <c r="G43" s="6">
        <f>SUM(G26:G42)</f>
        <v>5499</v>
      </c>
    </row>
    <row r="44" spans="1:8" ht="15" customHeight="1" thickTop="1">
      <c r="A44" s="38" t="s">
        <v>95</v>
      </c>
      <c r="B44" s="44" t="s">
        <v>35</v>
      </c>
      <c r="C44" s="44"/>
      <c r="D44" s="15">
        <v>1004</v>
      </c>
      <c r="E44" s="15">
        <v>1526</v>
      </c>
      <c r="F44" s="15">
        <v>1508</v>
      </c>
      <c r="G44" s="15">
        <f aca="true" t="shared" si="2" ref="G44:G60">SUM(E44:F44)</f>
        <v>3034</v>
      </c>
      <c r="H44" s="9"/>
    </row>
    <row r="45" spans="1:8" ht="15" customHeight="1">
      <c r="A45" s="37"/>
      <c r="B45" s="43" t="s">
        <v>36</v>
      </c>
      <c r="C45" s="43"/>
      <c r="D45" s="2">
        <v>183</v>
      </c>
      <c r="E45" s="2">
        <v>173</v>
      </c>
      <c r="F45" s="2">
        <v>210</v>
      </c>
      <c r="G45" s="2">
        <f t="shared" si="2"/>
        <v>383</v>
      </c>
      <c r="H45" s="9"/>
    </row>
    <row r="46" spans="1:8" ht="15" customHeight="1">
      <c r="A46" s="37"/>
      <c r="B46" s="43" t="s">
        <v>37</v>
      </c>
      <c r="C46" s="43"/>
      <c r="D46" s="2">
        <v>324</v>
      </c>
      <c r="E46" s="2">
        <v>469</v>
      </c>
      <c r="F46" s="2">
        <v>435</v>
      </c>
      <c r="G46" s="2">
        <f t="shared" si="2"/>
        <v>904</v>
      </c>
      <c r="H46" s="9"/>
    </row>
    <row r="47" spans="1:8" ht="15" customHeight="1">
      <c r="A47" s="37"/>
      <c r="B47" s="43" t="s">
        <v>38</v>
      </c>
      <c r="C47" s="43"/>
      <c r="D47" s="2">
        <v>141</v>
      </c>
      <c r="E47" s="2">
        <v>218</v>
      </c>
      <c r="F47" s="2">
        <v>213</v>
      </c>
      <c r="G47" s="2">
        <f t="shared" si="2"/>
        <v>431</v>
      </c>
      <c r="H47" s="9"/>
    </row>
    <row r="48" spans="1:8" ht="15" customHeight="1">
      <c r="A48" s="37"/>
      <c r="B48" s="43" t="s">
        <v>39</v>
      </c>
      <c r="C48" s="43"/>
      <c r="D48" s="2">
        <v>220</v>
      </c>
      <c r="E48" s="2">
        <v>322</v>
      </c>
      <c r="F48" s="2">
        <v>324</v>
      </c>
      <c r="G48" s="2">
        <f t="shared" si="2"/>
        <v>646</v>
      </c>
      <c r="H48" s="9"/>
    </row>
    <row r="49" spans="1:8" ht="15" customHeight="1">
      <c r="A49" s="37"/>
      <c r="B49" s="43" t="s">
        <v>40</v>
      </c>
      <c r="C49" s="43"/>
      <c r="D49" s="2">
        <v>306</v>
      </c>
      <c r="E49" s="2">
        <v>461</v>
      </c>
      <c r="F49" s="2">
        <v>437</v>
      </c>
      <c r="G49" s="2">
        <f t="shared" si="2"/>
        <v>898</v>
      </c>
      <c r="H49" s="9"/>
    </row>
    <row r="50" spans="1:8" ht="15" customHeight="1">
      <c r="A50" s="37"/>
      <c r="B50" s="43" t="s">
        <v>41</v>
      </c>
      <c r="C50" s="43"/>
      <c r="D50" s="2">
        <v>87</v>
      </c>
      <c r="E50" s="2">
        <v>136</v>
      </c>
      <c r="F50" s="2">
        <v>128</v>
      </c>
      <c r="G50" s="2">
        <f t="shared" si="2"/>
        <v>264</v>
      </c>
      <c r="H50" s="9"/>
    </row>
    <row r="51" spans="1:8" ht="15" customHeight="1">
      <c r="A51" s="37"/>
      <c r="B51" s="43" t="s">
        <v>42</v>
      </c>
      <c r="C51" s="43"/>
      <c r="D51" s="2">
        <v>125</v>
      </c>
      <c r="E51" s="2">
        <v>181</v>
      </c>
      <c r="F51" s="2">
        <v>207</v>
      </c>
      <c r="G51" s="2">
        <f t="shared" si="2"/>
        <v>388</v>
      </c>
      <c r="H51" s="9"/>
    </row>
    <row r="52" spans="1:8" ht="15" customHeight="1">
      <c r="A52" s="37"/>
      <c r="B52" s="43" t="s">
        <v>43</v>
      </c>
      <c r="C52" s="43"/>
      <c r="D52" s="2">
        <v>61</v>
      </c>
      <c r="E52" s="2">
        <v>92</v>
      </c>
      <c r="F52" s="2">
        <v>83</v>
      </c>
      <c r="G52" s="2">
        <f t="shared" si="2"/>
        <v>175</v>
      </c>
      <c r="H52" s="9"/>
    </row>
    <row r="53" spans="1:8" ht="15" customHeight="1">
      <c r="A53" s="37"/>
      <c r="B53" s="43" t="s">
        <v>44</v>
      </c>
      <c r="C53" s="43"/>
      <c r="D53" s="2">
        <v>138</v>
      </c>
      <c r="E53" s="2">
        <v>206</v>
      </c>
      <c r="F53" s="2">
        <v>203</v>
      </c>
      <c r="G53" s="2">
        <f t="shared" si="2"/>
        <v>409</v>
      </c>
      <c r="H53" s="9"/>
    </row>
    <row r="54" spans="1:8" ht="15" customHeight="1">
      <c r="A54" s="37"/>
      <c r="B54" s="43" t="s">
        <v>45</v>
      </c>
      <c r="C54" s="43"/>
      <c r="D54" s="2">
        <v>191</v>
      </c>
      <c r="E54" s="2">
        <v>277</v>
      </c>
      <c r="F54" s="2">
        <v>273</v>
      </c>
      <c r="G54" s="2">
        <f t="shared" si="2"/>
        <v>550</v>
      </c>
      <c r="H54" s="9"/>
    </row>
    <row r="55" spans="1:8" ht="15" customHeight="1">
      <c r="A55" s="37"/>
      <c r="B55" s="43" t="s">
        <v>46</v>
      </c>
      <c r="C55" s="43"/>
      <c r="D55" s="2">
        <v>476</v>
      </c>
      <c r="E55" s="2">
        <v>679</v>
      </c>
      <c r="F55" s="2">
        <v>690</v>
      </c>
      <c r="G55" s="2">
        <f t="shared" si="2"/>
        <v>1369</v>
      </c>
      <c r="H55" s="9"/>
    </row>
    <row r="56" spans="1:8" ht="15" customHeight="1">
      <c r="A56" s="37"/>
      <c r="B56" s="43" t="s">
        <v>47</v>
      </c>
      <c r="C56" s="43"/>
      <c r="D56" s="2">
        <v>300</v>
      </c>
      <c r="E56" s="2">
        <v>406</v>
      </c>
      <c r="F56" s="2">
        <v>401</v>
      </c>
      <c r="G56" s="2">
        <f t="shared" si="2"/>
        <v>807</v>
      </c>
      <c r="H56" s="9"/>
    </row>
    <row r="57" spans="1:8" ht="15" customHeight="1">
      <c r="A57" s="37"/>
      <c r="B57" s="43" t="s">
        <v>48</v>
      </c>
      <c r="C57" s="43"/>
      <c r="D57" s="2">
        <v>168</v>
      </c>
      <c r="E57" s="2">
        <v>265</v>
      </c>
      <c r="F57" s="2">
        <v>296</v>
      </c>
      <c r="G57" s="2">
        <f t="shared" si="2"/>
        <v>561</v>
      </c>
      <c r="H57" s="9"/>
    </row>
    <row r="58" spans="1:8" ht="15" customHeight="1">
      <c r="A58" s="37"/>
      <c r="B58" s="43" t="s">
        <v>49</v>
      </c>
      <c r="C58" s="43"/>
      <c r="D58" s="2">
        <v>98</v>
      </c>
      <c r="E58" s="2">
        <v>170</v>
      </c>
      <c r="F58" s="2">
        <v>177</v>
      </c>
      <c r="G58" s="2">
        <f t="shared" si="2"/>
        <v>347</v>
      </c>
      <c r="H58" s="9"/>
    </row>
    <row r="59" spans="1:8" ht="15" customHeight="1">
      <c r="A59" s="37"/>
      <c r="B59" s="43" t="s">
        <v>50</v>
      </c>
      <c r="C59" s="43"/>
      <c r="D59" s="2">
        <v>54</v>
      </c>
      <c r="E59" s="2">
        <v>104</v>
      </c>
      <c r="F59" s="2">
        <v>108</v>
      </c>
      <c r="G59" s="2">
        <f t="shared" si="2"/>
        <v>212</v>
      </c>
      <c r="H59" s="9"/>
    </row>
    <row r="60" spans="1:8" ht="15" customHeight="1">
      <c r="A60" s="37"/>
      <c r="B60" s="43" t="s">
        <v>51</v>
      </c>
      <c r="C60" s="43"/>
      <c r="D60" s="2">
        <v>65</v>
      </c>
      <c r="E60" s="2">
        <v>62</v>
      </c>
      <c r="F60" s="2">
        <v>3</v>
      </c>
      <c r="G60" s="2">
        <f t="shared" si="2"/>
        <v>65</v>
      </c>
      <c r="H60" s="9"/>
    </row>
    <row r="61" spans="1:7" ht="15" customHeight="1" thickBot="1">
      <c r="A61" s="39"/>
      <c r="B61" s="45" t="s">
        <v>90</v>
      </c>
      <c r="C61" s="45"/>
      <c r="D61" s="6">
        <f>SUM(D44:D60)</f>
        <v>3941</v>
      </c>
      <c r="E61" s="6">
        <f>SUM(E44:E60)</f>
        <v>5747</v>
      </c>
      <c r="F61" s="6">
        <f>SUM(F44:F60)</f>
        <v>5696</v>
      </c>
      <c r="G61" s="6">
        <f>SUM(G44:G60)</f>
        <v>11443</v>
      </c>
    </row>
    <row r="62" spans="1:7" ht="15" customHeight="1" thickTop="1">
      <c r="A62" s="38" t="s">
        <v>96</v>
      </c>
      <c r="B62" s="40" t="s">
        <v>52</v>
      </c>
      <c r="C62" s="41"/>
      <c r="D62" s="15">
        <v>63</v>
      </c>
      <c r="E62" s="15">
        <v>81</v>
      </c>
      <c r="F62" s="15">
        <v>90</v>
      </c>
      <c r="G62" s="15">
        <f aca="true" t="shared" si="3" ref="G62:G88">SUM(E62:F62)</f>
        <v>171</v>
      </c>
    </row>
    <row r="63" spans="1:7" ht="15" customHeight="1">
      <c r="A63" s="37"/>
      <c r="B63" s="33" t="s">
        <v>53</v>
      </c>
      <c r="C63" s="34"/>
      <c r="D63" s="2">
        <v>107</v>
      </c>
      <c r="E63" s="2">
        <v>164</v>
      </c>
      <c r="F63" s="2">
        <v>159</v>
      </c>
      <c r="G63" s="2">
        <f t="shared" si="3"/>
        <v>323</v>
      </c>
    </row>
    <row r="64" spans="1:7" ht="15" customHeight="1">
      <c r="A64" s="37"/>
      <c r="B64" s="33" t="s">
        <v>54</v>
      </c>
      <c r="C64" s="34"/>
      <c r="D64" s="2">
        <v>103</v>
      </c>
      <c r="E64" s="2">
        <v>167</v>
      </c>
      <c r="F64" s="2">
        <v>166</v>
      </c>
      <c r="G64" s="2">
        <f t="shared" si="3"/>
        <v>333</v>
      </c>
    </row>
    <row r="65" spans="1:7" ht="15" customHeight="1">
      <c r="A65" s="37"/>
      <c r="B65" s="33" t="s">
        <v>55</v>
      </c>
      <c r="C65" s="34"/>
      <c r="D65" s="2">
        <v>185</v>
      </c>
      <c r="E65" s="2">
        <v>307</v>
      </c>
      <c r="F65" s="2">
        <v>278</v>
      </c>
      <c r="G65" s="2">
        <f t="shared" si="3"/>
        <v>585</v>
      </c>
    </row>
    <row r="66" spans="1:7" ht="15" customHeight="1">
      <c r="A66" s="37"/>
      <c r="B66" s="33" t="s">
        <v>56</v>
      </c>
      <c r="C66" s="34"/>
      <c r="D66" s="2">
        <v>147</v>
      </c>
      <c r="E66" s="2">
        <v>234</v>
      </c>
      <c r="F66" s="2">
        <v>215</v>
      </c>
      <c r="G66" s="2">
        <f t="shared" si="3"/>
        <v>449</v>
      </c>
    </row>
    <row r="67" spans="1:7" ht="15" customHeight="1">
      <c r="A67" s="37"/>
      <c r="B67" s="33" t="s">
        <v>57</v>
      </c>
      <c r="C67" s="34"/>
      <c r="D67" s="2">
        <v>121</v>
      </c>
      <c r="E67" s="2">
        <v>159</v>
      </c>
      <c r="F67" s="2">
        <v>155</v>
      </c>
      <c r="G67" s="2">
        <f t="shared" si="3"/>
        <v>314</v>
      </c>
    </row>
    <row r="68" spans="1:7" ht="15" customHeight="1">
      <c r="A68" s="37"/>
      <c r="B68" s="33" t="s">
        <v>58</v>
      </c>
      <c r="C68" s="34"/>
      <c r="D68" s="2">
        <v>150</v>
      </c>
      <c r="E68" s="2">
        <v>246</v>
      </c>
      <c r="F68" s="2">
        <v>216</v>
      </c>
      <c r="G68" s="2">
        <f t="shared" si="3"/>
        <v>462</v>
      </c>
    </row>
    <row r="69" spans="1:7" ht="15" customHeight="1">
      <c r="A69" s="37"/>
      <c r="B69" s="33" t="s">
        <v>59</v>
      </c>
      <c r="C69" s="34"/>
      <c r="D69" s="2">
        <v>171</v>
      </c>
      <c r="E69" s="2">
        <v>281</v>
      </c>
      <c r="F69" s="2">
        <v>286</v>
      </c>
      <c r="G69" s="2">
        <f t="shared" si="3"/>
        <v>567</v>
      </c>
    </row>
    <row r="70" spans="1:7" ht="15" customHeight="1">
      <c r="A70" s="37"/>
      <c r="B70" s="33" t="s">
        <v>60</v>
      </c>
      <c r="C70" s="34"/>
      <c r="D70" s="2">
        <v>198</v>
      </c>
      <c r="E70" s="2">
        <v>331</v>
      </c>
      <c r="F70" s="2">
        <v>325</v>
      </c>
      <c r="G70" s="2">
        <f t="shared" si="3"/>
        <v>656</v>
      </c>
    </row>
    <row r="71" spans="1:7" ht="15" customHeight="1">
      <c r="A71" s="37"/>
      <c r="B71" s="33" t="s">
        <v>61</v>
      </c>
      <c r="C71" s="34"/>
      <c r="D71" s="2">
        <v>160</v>
      </c>
      <c r="E71" s="2">
        <v>257</v>
      </c>
      <c r="F71" s="2">
        <v>271</v>
      </c>
      <c r="G71" s="2">
        <f t="shared" si="3"/>
        <v>528</v>
      </c>
    </row>
    <row r="72" spans="1:7" ht="15" customHeight="1">
      <c r="A72" s="37"/>
      <c r="B72" s="33" t="s">
        <v>62</v>
      </c>
      <c r="C72" s="34"/>
      <c r="D72" s="2">
        <v>92</v>
      </c>
      <c r="E72" s="2">
        <v>151</v>
      </c>
      <c r="F72" s="2">
        <v>139</v>
      </c>
      <c r="G72" s="2">
        <f t="shared" si="3"/>
        <v>290</v>
      </c>
    </row>
    <row r="73" spans="1:7" ht="15" customHeight="1">
      <c r="A73" s="37"/>
      <c r="B73" s="33" t="s">
        <v>63</v>
      </c>
      <c r="C73" s="34"/>
      <c r="D73" s="2">
        <v>60</v>
      </c>
      <c r="E73" s="2">
        <v>96</v>
      </c>
      <c r="F73" s="2">
        <v>82</v>
      </c>
      <c r="G73" s="2">
        <f t="shared" si="3"/>
        <v>178</v>
      </c>
    </row>
    <row r="74" spans="1:7" ht="15" customHeight="1">
      <c r="A74" s="37"/>
      <c r="B74" s="33" t="s">
        <v>64</v>
      </c>
      <c r="C74" s="34"/>
      <c r="D74" s="2">
        <v>117</v>
      </c>
      <c r="E74" s="2">
        <v>196</v>
      </c>
      <c r="F74" s="2">
        <v>180</v>
      </c>
      <c r="G74" s="2">
        <f t="shared" si="3"/>
        <v>376</v>
      </c>
    </row>
    <row r="75" spans="1:7" ht="15" customHeight="1">
      <c r="A75" s="37"/>
      <c r="B75" s="33" t="s">
        <v>65</v>
      </c>
      <c r="C75" s="34"/>
      <c r="D75" s="2">
        <v>266</v>
      </c>
      <c r="E75" s="2">
        <v>445</v>
      </c>
      <c r="F75" s="2">
        <v>445</v>
      </c>
      <c r="G75" s="2">
        <f t="shared" si="3"/>
        <v>890</v>
      </c>
    </row>
    <row r="76" spans="1:7" ht="15" customHeight="1">
      <c r="A76" s="37"/>
      <c r="B76" s="33" t="s">
        <v>66</v>
      </c>
      <c r="C76" s="34"/>
      <c r="D76" s="2">
        <v>666</v>
      </c>
      <c r="E76" s="2">
        <v>1013</v>
      </c>
      <c r="F76" s="2">
        <v>1051</v>
      </c>
      <c r="G76" s="2">
        <f t="shared" si="3"/>
        <v>2064</v>
      </c>
    </row>
    <row r="77" spans="1:7" ht="15" customHeight="1">
      <c r="A77" s="37"/>
      <c r="B77" s="33" t="s">
        <v>67</v>
      </c>
      <c r="C77" s="34"/>
      <c r="D77" s="2">
        <v>204</v>
      </c>
      <c r="E77" s="2">
        <v>351</v>
      </c>
      <c r="F77" s="2">
        <v>334</v>
      </c>
      <c r="G77" s="2">
        <f t="shared" si="3"/>
        <v>685</v>
      </c>
    </row>
    <row r="78" spans="1:7" ht="15" customHeight="1">
      <c r="A78" s="37"/>
      <c r="B78" s="33" t="s">
        <v>68</v>
      </c>
      <c r="C78" s="34"/>
      <c r="D78" s="2">
        <v>133</v>
      </c>
      <c r="E78" s="2">
        <v>211</v>
      </c>
      <c r="F78" s="2">
        <v>191</v>
      </c>
      <c r="G78" s="2">
        <f t="shared" si="3"/>
        <v>402</v>
      </c>
    </row>
    <row r="79" spans="1:7" ht="15" customHeight="1">
      <c r="A79" s="37"/>
      <c r="B79" s="33" t="s">
        <v>69</v>
      </c>
      <c r="C79" s="34"/>
      <c r="D79" s="2">
        <v>266</v>
      </c>
      <c r="E79" s="2">
        <v>447</v>
      </c>
      <c r="F79" s="2">
        <v>436</v>
      </c>
      <c r="G79" s="2">
        <f t="shared" si="3"/>
        <v>883</v>
      </c>
    </row>
    <row r="80" spans="1:7" ht="15" customHeight="1">
      <c r="A80" s="37"/>
      <c r="B80" s="33" t="s">
        <v>70</v>
      </c>
      <c r="C80" s="34"/>
      <c r="D80" s="2">
        <v>97</v>
      </c>
      <c r="E80" s="2">
        <v>168</v>
      </c>
      <c r="F80" s="2">
        <v>157</v>
      </c>
      <c r="G80" s="2">
        <f t="shared" si="3"/>
        <v>325</v>
      </c>
    </row>
    <row r="81" spans="1:7" ht="15" customHeight="1">
      <c r="A81" s="37"/>
      <c r="B81" s="33" t="s">
        <v>71</v>
      </c>
      <c r="C81" s="34"/>
      <c r="D81" s="2">
        <v>78</v>
      </c>
      <c r="E81" s="2">
        <v>123</v>
      </c>
      <c r="F81" s="2">
        <v>120</v>
      </c>
      <c r="G81" s="2">
        <f t="shared" si="3"/>
        <v>243</v>
      </c>
    </row>
    <row r="82" spans="1:7" ht="15" customHeight="1">
      <c r="A82" s="37"/>
      <c r="B82" s="33" t="s">
        <v>72</v>
      </c>
      <c r="C82" s="34"/>
      <c r="D82" s="2">
        <v>122</v>
      </c>
      <c r="E82" s="2">
        <v>218</v>
      </c>
      <c r="F82" s="2">
        <v>234</v>
      </c>
      <c r="G82" s="2">
        <f t="shared" si="3"/>
        <v>452</v>
      </c>
    </row>
    <row r="83" spans="1:7" ht="15" customHeight="1">
      <c r="A83" s="37"/>
      <c r="B83" s="33" t="s">
        <v>73</v>
      </c>
      <c r="C83" s="34"/>
      <c r="D83" s="2">
        <v>72</v>
      </c>
      <c r="E83" s="2">
        <v>124</v>
      </c>
      <c r="F83" s="2">
        <v>133</v>
      </c>
      <c r="G83" s="2">
        <f t="shared" si="3"/>
        <v>257</v>
      </c>
    </row>
    <row r="84" spans="1:7" ht="15" customHeight="1">
      <c r="A84" s="37"/>
      <c r="B84" s="33" t="s">
        <v>74</v>
      </c>
      <c r="C84" s="34"/>
      <c r="D84" s="2">
        <v>115</v>
      </c>
      <c r="E84" s="2">
        <v>206</v>
      </c>
      <c r="F84" s="2">
        <v>225</v>
      </c>
      <c r="G84" s="2">
        <f t="shared" si="3"/>
        <v>431</v>
      </c>
    </row>
    <row r="85" spans="1:7" ht="15" customHeight="1">
      <c r="A85" s="37"/>
      <c r="B85" s="33" t="s">
        <v>75</v>
      </c>
      <c r="C85" s="34"/>
      <c r="D85" s="2">
        <v>40</v>
      </c>
      <c r="E85" s="2">
        <v>69</v>
      </c>
      <c r="F85" s="2">
        <v>79</v>
      </c>
      <c r="G85" s="2">
        <f t="shared" si="3"/>
        <v>148</v>
      </c>
    </row>
    <row r="86" spans="1:7" ht="15" customHeight="1">
      <c r="A86" s="37"/>
      <c r="B86" s="33" t="s">
        <v>76</v>
      </c>
      <c r="C86" s="34"/>
      <c r="D86" s="2">
        <v>60</v>
      </c>
      <c r="E86" s="2">
        <v>28</v>
      </c>
      <c r="F86" s="2">
        <v>32</v>
      </c>
      <c r="G86" s="2">
        <f t="shared" si="3"/>
        <v>60</v>
      </c>
    </row>
    <row r="87" spans="1:7" ht="15" customHeight="1">
      <c r="A87" s="37"/>
      <c r="B87" s="33" t="s">
        <v>77</v>
      </c>
      <c r="C87" s="34"/>
      <c r="D87" s="2">
        <v>104</v>
      </c>
      <c r="E87" s="2">
        <v>31</v>
      </c>
      <c r="F87" s="2">
        <v>73</v>
      </c>
      <c r="G87" s="2">
        <f t="shared" si="3"/>
        <v>104</v>
      </c>
    </row>
    <row r="88" spans="1:7" ht="15" customHeight="1">
      <c r="A88" s="37"/>
      <c r="B88" s="33" t="s">
        <v>78</v>
      </c>
      <c r="C88" s="34"/>
      <c r="D88" s="2">
        <v>54</v>
      </c>
      <c r="E88" s="2">
        <v>33</v>
      </c>
      <c r="F88" s="2">
        <v>21</v>
      </c>
      <c r="G88" s="2">
        <f t="shared" si="3"/>
        <v>54</v>
      </c>
    </row>
    <row r="89" spans="1:7" ht="15" customHeight="1" thickBot="1">
      <c r="A89" s="39"/>
      <c r="B89" s="45" t="s">
        <v>91</v>
      </c>
      <c r="C89" s="45"/>
      <c r="D89" s="6">
        <f>SUM(D62:D88)</f>
        <v>3951</v>
      </c>
      <c r="E89" s="6">
        <f>SUM(E62:E88)</f>
        <v>6137</v>
      </c>
      <c r="F89" s="6">
        <f>SUM(F62:F88)</f>
        <v>6093</v>
      </c>
      <c r="G89" s="6">
        <f>SUM(G62:G88)</f>
        <v>12230</v>
      </c>
    </row>
    <row r="90" spans="1:11" ht="15" customHeight="1" thickBot="1" thickTop="1">
      <c r="A90" s="10"/>
      <c r="B90" s="51" t="s">
        <v>97</v>
      </c>
      <c r="C90" s="52"/>
      <c r="D90" s="8">
        <f>SUM(D6:D24,D26:D42,D44:D60,D62:D88)</f>
        <v>13639</v>
      </c>
      <c r="E90" s="8">
        <f>SUM(E6:E24,E26:E42,E44:E60,E62:E88)</f>
        <v>20307</v>
      </c>
      <c r="F90" s="8">
        <f>SUM(F6:F24,F26:F42,F44:F60,F62:F88)</f>
        <v>20088</v>
      </c>
      <c r="G90" s="8">
        <f>SUM(G6:G24,G26:G42,G44:G60,G62:G88)</f>
        <v>40395</v>
      </c>
      <c r="H90" s="9"/>
      <c r="I90" s="9"/>
      <c r="J90" s="9"/>
      <c r="K90" s="9"/>
    </row>
    <row r="91" spans="4:7" ht="15" customHeight="1" thickTop="1">
      <c r="D91" s="9"/>
      <c r="E91" s="9"/>
      <c r="F91" s="9"/>
      <c r="G91" s="9"/>
    </row>
    <row r="92" spans="4:7" ht="15" customHeight="1">
      <c r="D92" s="9"/>
      <c r="E92" s="9"/>
      <c r="F92" s="9"/>
      <c r="G92" s="9"/>
    </row>
    <row r="93" ht="15" customHeight="1"/>
    <row r="94" spans="2:7" ht="15" customHeight="1">
      <c r="B94" s="53" t="s">
        <v>85</v>
      </c>
      <c r="C94" s="54"/>
      <c r="D94" s="54"/>
      <c r="E94" s="54"/>
      <c r="F94" s="46"/>
      <c r="G94" s="47"/>
    </row>
    <row r="95" spans="2:7" ht="15" customHeight="1">
      <c r="B95" s="55"/>
      <c r="C95" s="55"/>
      <c r="D95" s="55"/>
      <c r="E95" s="55"/>
      <c r="F95" s="48"/>
      <c r="G95" s="48"/>
    </row>
    <row r="96" spans="1:7" ht="15" customHeight="1" thickBot="1">
      <c r="A96" s="13"/>
      <c r="B96" s="11"/>
      <c r="C96" s="12"/>
      <c r="D96" s="13" t="s">
        <v>80</v>
      </c>
      <c r="E96" s="13" t="s">
        <v>81</v>
      </c>
      <c r="F96" s="13" t="s">
        <v>82</v>
      </c>
      <c r="G96" s="13" t="s">
        <v>83</v>
      </c>
    </row>
    <row r="97" spans="1:7" ht="15" customHeight="1" thickBot="1" thickTop="1">
      <c r="A97" s="14"/>
      <c r="B97" s="49" t="s">
        <v>84</v>
      </c>
      <c r="C97" s="50"/>
      <c r="D97" s="14">
        <v>77</v>
      </c>
      <c r="E97" s="14">
        <v>31</v>
      </c>
      <c r="F97" s="14">
        <v>59</v>
      </c>
      <c r="G97" s="14">
        <f>SUM(E97:F97)</f>
        <v>90</v>
      </c>
    </row>
    <row r="98" ht="14.25" thickTop="1"/>
  </sheetData>
  <sheetProtection sheet="1" objects="1" scenarios="1"/>
  <mergeCells count="97">
    <mergeCell ref="B8:C8"/>
    <mergeCell ref="B9:C9"/>
    <mergeCell ref="F1:G1"/>
    <mergeCell ref="A2:G3"/>
    <mergeCell ref="B4:C4"/>
    <mergeCell ref="E4:G4"/>
    <mergeCell ref="B5:C5"/>
    <mergeCell ref="A6:A25"/>
    <mergeCell ref="B6:C6"/>
    <mergeCell ref="B7:C7"/>
    <mergeCell ref="B20:C20"/>
    <mergeCell ref="B21:C21"/>
    <mergeCell ref="B10:C10"/>
    <mergeCell ref="B11:C11"/>
    <mergeCell ref="B12:C12"/>
    <mergeCell ref="B13:C13"/>
    <mergeCell ref="B14:C14"/>
    <mergeCell ref="B15:C15"/>
    <mergeCell ref="B31:C31"/>
    <mergeCell ref="B32:C32"/>
    <mergeCell ref="B16:C16"/>
    <mergeCell ref="B17:C17"/>
    <mergeCell ref="B18:C18"/>
    <mergeCell ref="B19:C19"/>
    <mergeCell ref="B22:C22"/>
    <mergeCell ref="B23:C23"/>
    <mergeCell ref="B24:C24"/>
    <mergeCell ref="B25:C25"/>
    <mergeCell ref="A26:A43"/>
    <mergeCell ref="B26:C26"/>
    <mergeCell ref="B27:C27"/>
    <mergeCell ref="B28:C28"/>
    <mergeCell ref="B29:C29"/>
    <mergeCell ref="B30:C30"/>
    <mergeCell ref="B33:C33"/>
    <mergeCell ref="B34:C34"/>
    <mergeCell ref="B35:C35"/>
    <mergeCell ref="B36:C36"/>
    <mergeCell ref="B61:C61"/>
    <mergeCell ref="B50:C50"/>
    <mergeCell ref="B51:C51"/>
    <mergeCell ref="B37:C37"/>
    <mergeCell ref="B38:C38"/>
    <mergeCell ref="B39:C39"/>
    <mergeCell ref="B40:C40"/>
    <mergeCell ref="B41:C41"/>
    <mergeCell ref="B42:C42"/>
    <mergeCell ref="B43:C43"/>
    <mergeCell ref="B58:C58"/>
    <mergeCell ref="B59:C59"/>
    <mergeCell ref="A44:A61"/>
    <mergeCell ref="B44:C44"/>
    <mergeCell ref="B45:C45"/>
    <mergeCell ref="B46:C46"/>
    <mergeCell ref="B47:C47"/>
    <mergeCell ref="B48:C48"/>
    <mergeCell ref="B49:C49"/>
    <mergeCell ref="B60:C60"/>
    <mergeCell ref="B73:C73"/>
    <mergeCell ref="B74:C74"/>
    <mergeCell ref="B67:C67"/>
    <mergeCell ref="B68:C68"/>
    <mergeCell ref="B52:C52"/>
    <mergeCell ref="B53:C53"/>
    <mergeCell ref="B54:C54"/>
    <mergeCell ref="B55:C55"/>
    <mergeCell ref="B56:C56"/>
    <mergeCell ref="B57:C57"/>
    <mergeCell ref="B79:C79"/>
    <mergeCell ref="B80:C80"/>
    <mergeCell ref="A62:A89"/>
    <mergeCell ref="B62:C62"/>
    <mergeCell ref="B63:C63"/>
    <mergeCell ref="B64:C64"/>
    <mergeCell ref="B65:C65"/>
    <mergeCell ref="B66:C66"/>
    <mergeCell ref="B83:C83"/>
    <mergeCell ref="B84:C84"/>
    <mergeCell ref="B69:C69"/>
    <mergeCell ref="B70:C70"/>
    <mergeCell ref="B71:C71"/>
    <mergeCell ref="B72:C72"/>
    <mergeCell ref="B81:C81"/>
    <mergeCell ref="B82:C82"/>
    <mergeCell ref="B75:C75"/>
    <mergeCell ref="B76:C76"/>
    <mergeCell ref="B77:C77"/>
    <mergeCell ref="B78:C78"/>
    <mergeCell ref="F94:G95"/>
    <mergeCell ref="B85:C85"/>
    <mergeCell ref="B86:C86"/>
    <mergeCell ref="B87:C87"/>
    <mergeCell ref="B88:C88"/>
    <mergeCell ref="B97:C97"/>
    <mergeCell ref="B89:C89"/>
    <mergeCell ref="B90:C90"/>
    <mergeCell ref="B94:E95"/>
  </mergeCells>
  <printOptions/>
  <pageMargins left="0.46" right="0.2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73">
      <selection activeCell="D7" sqref="D7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9" t="s">
        <v>104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441</v>
      </c>
      <c r="E6" s="2">
        <v>674</v>
      </c>
      <c r="F6" s="2">
        <v>687</v>
      </c>
      <c r="G6" s="2">
        <f aca="true" t="shared" si="0" ref="G6:G24">SUM(E6:F6)</f>
        <v>1361</v>
      </c>
      <c r="H6" s="9"/>
    </row>
    <row r="7" spans="1:7" ht="15" customHeight="1">
      <c r="A7" s="37"/>
      <c r="B7" s="33" t="s">
        <v>1</v>
      </c>
      <c r="C7" s="34"/>
      <c r="D7" s="2">
        <f>171-D24</f>
        <v>142</v>
      </c>
      <c r="E7" s="2">
        <f>237-E24</f>
        <v>200</v>
      </c>
      <c r="F7" s="2">
        <f>243-F24</f>
        <v>206</v>
      </c>
      <c r="G7" s="2">
        <f t="shared" si="0"/>
        <v>406</v>
      </c>
    </row>
    <row r="8" spans="1:11" ht="15" customHeight="1">
      <c r="A8" s="37"/>
      <c r="B8" s="33" t="s">
        <v>2</v>
      </c>
      <c r="C8" s="34"/>
      <c r="D8" s="2">
        <v>85</v>
      </c>
      <c r="E8" s="2">
        <v>117</v>
      </c>
      <c r="F8" s="2">
        <v>122</v>
      </c>
      <c r="G8" s="2">
        <f t="shared" si="0"/>
        <v>239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305</v>
      </c>
      <c r="E9" s="2">
        <v>428</v>
      </c>
      <c r="F9" s="2">
        <v>465</v>
      </c>
      <c r="G9" s="2">
        <f t="shared" si="0"/>
        <v>893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80</v>
      </c>
      <c r="E10" s="2">
        <v>101</v>
      </c>
      <c r="F10" s="2">
        <v>105</v>
      </c>
      <c r="G10" s="2">
        <f t="shared" si="0"/>
        <v>206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69</v>
      </c>
      <c r="E11" s="2">
        <v>102</v>
      </c>
      <c r="F11" s="2">
        <v>97</v>
      </c>
      <c r="G11" s="2">
        <f t="shared" si="0"/>
        <v>199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79</v>
      </c>
      <c r="E12" s="2">
        <v>131</v>
      </c>
      <c r="F12" s="2">
        <v>130</v>
      </c>
      <c r="G12" s="2">
        <f t="shared" si="0"/>
        <v>261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327</v>
      </c>
      <c r="E13" s="2">
        <v>489</v>
      </c>
      <c r="F13" s="2">
        <v>483</v>
      </c>
      <c r="G13" s="2">
        <f t="shared" si="0"/>
        <v>972</v>
      </c>
    </row>
    <row r="14" spans="1:7" ht="15" customHeight="1">
      <c r="A14" s="37"/>
      <c r="B14" s="33" t="s">
        <v>8</v>
      </c>
      <c r="C14" s="34"/>
      <c r="D14" s="2">
        <v>135</v>
      </c>
      <c r="E14" s="2">
        <v>234</v>
      </c>
      <c r="F14" s="2">
        <v>209</v>
      </c>
      <c r="G14" s="2">
        <f t="shared" si="0"/>
        <v>443</v>
      </c>
    </row>
    <row r="15" spans="1:7" ht="15" customHeight="1">
      <c r="A15" s="37"/>
      <c r="B15" s="33" t="s">
        <v>9</v>
      </c>
      <c r="C15" s="34"/>
      <c r="D15" s="2">
        <v>211</v>
      </c>
      <c r="E15" s="2">
        <v>308</v>
      </c>
      <c r="F15" s="2">
        <v>311</v>
      </c>
      <c r="G15" s="2">
        <f t="shared" si="0"/>
        <v>619</v>
      </c>
    </row>
    <row r="16" spans="1:7" ht="15" customHeight="1">
      <c r="A16" s="37"/>
      <c r="B16" s="33" t="s">
        <v>10</v>
      </c>
      <c r="C16" s="34"/>
      <c r="D16" s="2">
        <v>132</v>
      </c>
      <c r="E16" s="2">
        <v>209</v>
      </c>
      <c r="F16" s="2">
        <v>198</v>
      </c>
      <c r="G16" s="2">
        <f t="shared" si="0"/>
        <v>407</v>
      </c>
    </row>
    <row r="17" spans="1:7" ht="15" customHeight="1">
      <c r="A17" s="37"/>
      <c r="B17" s="33" t="s">
        <v>11</v>
      </c>
      <c r="C17" s="34"/>
      <c r="D17" s="2">
        <v>145</v>
      </c>
      <c r="E17" s="2">
        <v>211</v>
      </c>
      <c r="F17" s="2">
        <v>247</v>
      </c>
      <c r="G17" s="2">
        <f t="shared" si="0"/>
        <v>458</v>
      </c>
    </row>
    <row r="18" spans="1:7" ht="15" customHeight="1">
      <c r="A18" s="37"/>
      <c r="B18" s="33" t="s">
        <v>12</v>
      </c>
      <c r="C18" s="34"/>
      <c r="D18" s="2">
        <v>209</v>
      </c>
      <c r="E18" s="2">
        <v>236</v>
      </c>
      <c r="F18" s="2">
        <v>235</v>
      </c>
      <c r="G18" s="2">
        <f t="shared" si="0"/>
        <v>471</v>
      </c>
    </row>
    <row r="19" spans="1:7" ht="15" customHeight="1">
      <c r="A19" s="37"/>
      <c r="B19" s="33" t="s">
        <v>13</v>
      </c>
      <c r="C19" s="34"/>
      <c r="D19" s="2">
        <v>169</v>
      </c>
      <c r="E19" s="2">
        <v>271</v>
      </c>
      <c r="F19" s="2">
        <v>265</v>
      </c>
      <c r="G19" s="2">
        <f t="shared" si="0"/>
        <v>536</v>
      </c>
    </row>
    <row r="20" spans="1:7" ht="15" customHeight="1">
      <c r="A20" s="37"/>
      <c r="B20" s="33" t="s">
        <v>14</v>
      </c>
      <c r="C20" s="34"/>
      <c r="D20" s="2">
        <v>194</v>
      </c>
      <c r="E20" s="2">
        <v>156</v>
      </c>
      <c r="F20" s="2">
        <v>207</v>
      </c>
      <c r="G20" s="2">
        <f t="shared" si="0"/>
        <v>363</v>
      </c>
    </row>
    <row r="21" spans="1:7" ht="15" customHeight="1">
      <c r="A21" s="37"/>
      <c r="B21" s="33" t="s">
        <v>15</v>
      </c>
      <c r="C21" s="34"/>
      <c r="D21" s="2">
        <v>390</v>
      </c>
      <c r="E21" s="2">
        <v>663</v>
      </c>
      <c r="F21" s="2">
        <v>638</v>
      </c>
      <c r="G21" s="2">
        <f t="shared" si="0"/>
        <v>1301</v>
      </c>
    </row>
    <row r="22" spans="1:7" ht="15" customHeight="1">
      <c r="A22" s="37"/>
      <c r="B22" s="33" t="s">
        <v>16</v>
      </c>
      <c r="C22" s="34"/>
      <c r="D22" s="2">
        <v>276</v>
      </c>
      <c r="E22" s="2">
        <v>435</v>
      </c>
      <c r="F22" s="2">
        <v>479</v>
      </c>
      <c r="G22" s="2">
        <f t="shared" si="0"/>
        <v>914</v>
      </c>
    </row>
    <row r="23" spans="1:7" ht="15" customHeight="1">
      <c r="A23" s="37"/>
      <c r="B23" s="33" t="s">
        <v>17</v>
      </c>
      <c r="C23" s="34"/>
      <c r="D23" s="2">
        <v>371</v>
      </c>
      <c r="E23" s="2">
        <v>588</v>
      </c>
      <c r="F23" s="2">
        <v>515</v>
      </c>
      <c r="G23" s="2">
        <f t="shared" si="0"/>
        <v>1103</v>
      </c>
    </row>
    <row r="24" spans="1:12" ht="15" customHeight="1">
      <c r="A24" s="37"/>
      <c r="B24" s="33" t="s">
        <v>92</v>
      </c>
      <c r="C24" s="34"/>
      <c r="D24" s="2">
        <v>29</v>
      </c>
      <c r="E24" s="2">
        <v>37</v>
      </c>
      <c r="F24" s="2">
        <v>37</v>
      </c>
      <c r="G24" s="2">
        <f t="shared" si="0"/>
        <v>74</v>
      </c>
      <c r="I24" s="9"/>
      <c r="J24" s="9"/>
      <c r="K24" s="9"/>
      <c r="L24" s="9"/>
    </row>
    <row r="25" spans="1:11" ht="15" customHeight="1" thickBot="1">
      <c r="A25" s="37"/>
      <c r="B25" s="42" t="s">
        <v>88</v>
      </c>
      <c r="C25" s="42"/>
      <c r="D25" s="7">
        <f>SUM(D6:D24)</f>
        <v>3789</v>
      </c>
      <c r="E25" s="7">
        <f>SUM(E6:E24)</f>
        <v>5590</v>
      </c>
      <c r="F25" s="7">
        <f>SUM(F6:F24)</f>
        <v>5636</v>
      </c>
      <c r="G25" s="7">
        <f>SUM(G6:G24)</f>
        <v>11226</v>
      </c>
      <c r="H25" s="9"/>
      <c r="I25" s="9"/>
      <c r="J25" s="9"/>
      <c r="K25" s="9"/>
    </row>
    <row r="26" spans="1:7" ht="15" customHeight="1" thickTop="1">
      <c r="A26" s="38" t="s">
        <v>94</v>
      </c>
      <c r="B26" s="40" t="s">
        <v>18</v>
      </c>
      <c r="C26" s="41"/>
      <c r="D26" s="15">
        <v>249</v>
      </c>
      <c r="E26" s="15">
        <v>415</v>
      </c>
      <c r="F26" s="15">
        <v>366</v>
      </c>
      <c r="G26" s="15">
        <f aca="true" t="shared" si="1" ref="G26:G42">SUM(E26:F26)</f>
        <v>781</v>
      </c>
    </row>
    <row r="27" spans="1:7" ht="15" customHeight="1">
      <c r="A27" s="37"/>
      <c r="B27" s="33" t="s">
        <v>19</v>
      </c>
      <c r="C27" s="34"/>
      <c r="D27" s="2">
        <v>107</v>
      </c>
      <c r="E27" s="2">
        <v>142</v>
      </c>
      <c r="F27" s="2">
        <v>132</v>
      </c>
      <c r="G27" s="2">
        <f t="shared" si="1"/>
        <v>274</v>
      </c>
    </row>
    <row r="28" spans="1:7" ht="15" customHeight="1">
      <c r="A28" s="37"/>
      <c r="B28" s="33" t="s">
        <v>20</v>
      </c>
      <c r="C28" s="34"/>
      <c r="D28" s="2">
        <v>59</v>
      </c>
      <c r="E28" s="2">
        <v>87</v>
      </c>
      <c r="F28" s="2">
        <v>88</v>
      </c>
      <c r="G28" s="2">
        <f t="shared" si="1"/>
        <v>175</v>
      </c>
    </row>
    <row r="29" spans="1:7" ht="15" customHeight="1">
      <c r="A29" s="37"/>
      <c r="B29" s="33" t="s">
        <v>21</v>
      </c>
      <c r="C29" s="34"/>
      <c r="D29" s="2">
        <v>212</v>
      </c>
      <c r="E29" s="2">
        <v>325</v>
      </c>
      <c r="F29" s="2">
        <v>285</v>
      </c>
      <c r="G29" s="2">
        <f t="shared" si="1"/>
        <v>610</v>
      </c>
    </row>
    <row r="30" spans="1:7" ht="15" customHeight="1">
      <c r="A30" s="37"/>
      <c r="B30" s="33" t="s">
        <v>22</v>
      </c>
      <c r="C30" s="34"/>
      <c r="D30" s="2">
        <v>49</v>
      </c>
      <c r="E30" s="2">
        <v>64</v>
      </c>
      <c r="F30" s="2">
        <v>61</v>
      </c>
      <c r="G30" s="2">
        <f t="shared" si="1"/>
        <v>125</v>
      </c>
    </row>
    <row r="31" spans="1:7" ht="15" customHeight="1">
      <c r="A31" s="37"/>
      <c r="B31" s="33" t="s">
        <v>23</v>
      </c>
      <c r="C31" s="34"/>
      <c r="D31" s="2">
        <v>124</v>
      </c>
      <c r="E31" s="2">
        <v>189</v>
      </c>
      <c r="F31" s="2">
        <v>183</v>
      </c>
      <c r="G31" s="2">
        <f t="shared" si="1"/>
        <v>372</v>
      </c>
    </row>
    <row r="32" spans="1:7" ht="15" customHeight="1">
      <c r="A32" s="37"/>
      <c r="B32" s="33" t="s">
        <v>24</v>
      </c>
      <c r="C32" s="34"/>
      <c r="D32" s="2">
        <v>215</v>
      </c>
      <c r="E32" s="2">
        <v>329</v>
      </c>
      <c r="F32" s="2">
        <v>310</v>
      </c>
      <c r="G32" s="2">
        <f t="shared" si="1"/>
        <v>639</v>
      </c>
    </row>
    <row r="33" spans="1:7" ht="15" customHeight="1">
      <c r="A33" s="37"/>
      <c r="B33" s="33" t="s">
        <v>25</v>
      </c>
      <c r="C33" s="34"/>
      <c r="D33" s="2">
        <v>251</v>
      </c>
      <c r="E33" s="2">
        <v>380</v>
      </c>
      <c r="F33" s="2">
        <v>365</v>
      </c>
      <c r="G33" s="2">
        <f t="shared" si="1"/>
        <v>745</v>
      </c>
    </row>
    <row r="34" spans="1:7" ht="15" customHeight="1">
      <c r="A34" s="37"/>
      <c r="B34" s="33" t="s">
        <v>26</v>
      </c>
      <c r="C34" s="34"/>
      <c r="D34" s="2">
        <v>178</v>
      </c>
      <c r="E34" s="2">
        <v>246</v>
      </c>
      <c r="F34" s="2">
        <v>261</v>
      </c>
      <c r="G34" s="2">
        <f t="shared" si="1"/>
        <v>507</v>
      </c>
    </row>
    <row r="35" spans="1:7" ht="15" customHeight="1">
      <c r="A35" s="37"/>
      <c r="B35" s="33" t="s">
        <v>27</v>
      </c>
      <c r="C35" s="34"/>
      <c r="D35" s="2">
        <v>146</v>
      </c>
      <c r="E35" s="2">
        <v>261</v>
      </c>
      <c r="F35" s="2">
        <v>242</v>
      </c>
      <c r="G35" s="2">
        <f t="shared" si="1"/>
        <v>503</v>
      </c>
    </row>
    <row r="36" spans="1:7" ht="15" customHeight="1">
      <c r="A36" s="37"/>
      <c r="B36" s="33" t="s">
        <v>28</v>
      </c>
      <c r="C36" s="34"/>
      <c r="D36" s="2">
        <v>147</v>
      </c>
      <c r="E36" s="2">
        <v>145</v>
      </c>
      <c r="F36" s="2">
        <v>133</v>
      </c>
      <c r="G36" s="2">
        <f t="shared" si="1"/>
        <v>278</v>
      </c>
    </row>
    <row r="37" spans="1:7" ht="15" customHeight="1">
      <c r="A37" s="37"/>
      <c r="B37" s="33" t="s">
        <v>29</v>
      </c>
      <c r="C37" s="34"/>
      <c r="D37" s="2">
        <v>35</v>
      </c>
      <c r="E37" s="2">
        <v>41</v>
      </c>
      <c r="F37" s="2">
        <v>11</v>
      </c>
      <c r="G37" s="2">
        <f t="shared" si="1"/>
        <v>52</v>
      </c>
    </row>
    <row r="38" spans="1:7" ht="15" customHeight="1">
      <c r="A38" s="37"/>
      <c r="B38" s="33" t="s">
        <v>30</v>
      </c>
      <c r="C38" s="34"/>
      <c r="D38" s="2">
        <v>59</v>
      </c>
      <c r="E38" s="2">
        <v>51</v>
      </c>
      <c r="F38" s="2">
        <v>8</v>
      </c>
      <c r="G38" s="2">
        <f t="shared" si="1"/>
        <v>59</v>
      </c>
    </row>
    <row r="39" spans="1:7" ht="15" customHeight="1">
      <c r="A39" s="37"/>
      <c r="B39" s="33" t="s">
        <v>31</v>
      </c>
      <c r="C39" s="34"/>
      <c r="D39" s="2">
        <v>0</v>
      </c>
      <c r="E39" s="2">
        <v>0</v>
      </c>
      <c r="F39" s="2">
        <v>0</v>
      </c>
      <c r="G39" s="2">
        <f t="shared" si="1"/>
        <v>0</v>
      </c>
    </row>
    <row r="40" spans="1:7" ht="15" customHeight="1">
      <c r="A40" s="37"/>
      <c r="B40" s="33" t="s">
        <v>32</v>
      </c>
      <c r="C40" s="34"/>
      <c r="D40" s="2">
        <v>71</v>
      </c>
      <c r="E40" s="2">
        <v>20</v>
      </c>
      <c r="F40" s="2">
        <v>51</v>
      </c>
      <c r="G40" s="2">
        <f t="shared" si="1"/>
        <v>71</v>
      </c>
    </row>
    <row r="41" spans="1:7" ht="15" customHeight="1">
      <c r="A41" s="37"/>
      <c r="B41" s="33" t="s">
        <v>33</v>
      </c>
      <c r="C41" s="34"/>
      <c r="D41" s="2">
        <v>56</v>
      </c>
      <c r="E41" s="2">
        <v>103</v>
      </c>
      <c r="F41" s="2">
        <v>108</v>
      </c>
      <c r="G41" s="2">
        <f t="shared" si="1"/>
        <v>211</v>
      </c>
    </row>
    <row r="42" spans="1:7" ht="15" customHeight="1">
      <c r="A42" s="37"/>
      <c r="B42" s="33" t="s">
        <v>34</v>
      </c>
      <c r="C42" s="34"/>
      <c r="D42" s="2">
        <v>41</v>
      </c>
      <c r="E42" s="2">
        <v>61</v>
      </c>
      <c r="F42" s="2">
        <v>60</v>
      </c>
      <c r="G42" s="2">
        <f t="shared" si="1"/>
        <v>121</v>
      </c>
    </row>
    <row r="43" spans="1:7" ht="15" customHeight="1" thickBot="1">
      <c r="A43" s="39"/>
      <c r="B43" s="42" t="s">
        <v>89</v>
      </c>
      <c r="C43" s="42"/>
      <c r="D43" s="6">
        <f>SUM(D26:D42)</f>
        <v>1999</v>
      </c>
      <c r="E43" s="6">
        <f>SUM(E26:E42)</f>
        <v>2859</v>
      </c>
      <c r="F43" s="6">
        <f>SUM(F26:F42)</f>
        <v>2664</v>
      </c>
      <c r="G43" s="6">
        <f>SUM(G26:G42)</f>
        <v>5523</v>
      </c>
    </row>
    <row r="44" spans="1:8" ht="15" customHeight="1" thickTop="1">
      <c r="A44" s="38" t="s">
        <v>95</v>
      </c>
      <c r="B44" s="44" t="s">
        <v>35</v>
      </c>
      <c r="C44" s="44"/>
      <c r="D44" s="15">
        <v>1007</v>
      </c>
      <c r="E44" s="15">
        <v>1531</v>
      </c>
      <c r="F44" s="15">
        <v>1515</v>
      </c>
      <c r="G44" s="15">
        <f aca="true" t="shared" si="2" ref="G44:G60">SUM(E44:F44)</f>
        <v>3046</v>
      </c>
      <c r="H44" s="9"/>
    </row>
    <row r="45" spans="1:8" ht="15" customHeight="1">
      <c r="A45" s="37"/>
      <c r="B45" s="43" t="s">
        <v>36</v>
      </c>
      <c r="C45" s="43"/>
      <c r="D45" s="2">
        <v>184</v>
      </c>
      <c r="E45" s="2">
        <v>173</v>
      </c>
      <c r="F45" s="2">
        <v>211</v>
      </c>
      <c r="G45" s="2">
        <f t="shared" si="2"/>
        <v>384</v>
      </c>
      <c r="H45" s="9"/>
    </row>
    <row r="46" spans="1:8" ht="15" customHeight="1">
      <c r="A46" s="37"/>
      <c r="B46" s="43" t="s">
        <v>37</v>
      </c>
      <c r="C46" s="43"/>
      <c r="D46" s="2">
        <v>326</v>
      </c>
      <c r="E46" s="2">
        <v>468</v>
      </c>
      <c r="F46" s="2">
        <v>442</v>
      </c>
      <c r="G46" s="2">
        <f t="shared" si="2"/>
        <v>910</v>
      </c>
      <c r="H46" s="9"/>
    </row>
    <row r="47" spans="1:8" ht="15" customHeight="1">
      <c r="A47" s="37"/>
      <c r="B47" s="43" t="s">
        <v>38</v>
      </c>
      <c r="C47" s="43"/>
      <c r="D47" s="2">
        <v>141</v>
      </c>
      <c r="E47" s="2">
        <v>218</v>
      </c>
      <c r="F47" s="2">
        <v>209</v>
      </c>
      <c r="G47" s="2">
        <f t="shared" si="2"/>
        <v>427</v>
      </c>
      <c r="H47" s="9"/>
    </row>
    <row r="48" spans="1:8" ht="15" customHeight="1">
      <c r="A48" s="37"/>
      <c r="B48" s="43" t="s">
        <v>39</v>
      </c>
      <c r="C48" s="43"/>
      <c r="D48" s="2">
        <v>220</v>
      </c>
      <c r="E48" s="2">
        <v>325</v>
      </c>
      <c r="F48" s="2">
        <v>323</v>
      </c>
      <c r="G48" s="2">
        <f t="shared" si="2"/>
        <v>648</v>
      </c>
      <c r="H48" s="9"/>
    </row>
    <row r="49" spans="1:8" ht="15" customHeight="1">
      <c r="A49" s="37"/>
      <c r="B49" s="43" t="s">
        <v>40</v>
      </c>
      <c r="C49" s="43"/>
      <c r="D49" s="2">
        <v>307</v>
      </c>
      <c r="E49" s="2">
        <v>464</v>
      </c>
      <c r="F49" s="2">
        <v>438</v>
      </c>
      <c r="G49" s="2">
        <f t="shared" si="2"/>
        <v>902</v>
      </c>
      <c r="H49" s="9"/>
    </row>
    <row r="50" spans="1:8" ht="15" customHeight="1">
      <c r="A50" s="37"/>
      <c r="B50" s="43" t="s">
        <v>41</v>
      </c>
      <c r="C50" s="43"/>
      <c r="D50" s="2">
        <v>87</v>
      </c>
      <c r="E50" s="2">
        <v>135</v>
      </c>
      <c r="F50" s="2">
        <v>127</v>
      </c>
      <c r="G50" s="2">
        <f t="shared" si="2"/>
        <v>262</v>
      </c>
      <c r="H50" s="9"/>
    </row>
    <row r="51" spans="1:8" ht="15" customHeight="1">
      <c r="A51" s="37"/>
      <c r="B51" s="43" t="s">
        <v>42</v>
      </c>
      <c r="C51" s="43"/>
      <c r="D51" s="2">
        <v>126</v>
      </c>
      <c r="E51" s="2">
        <v>183</v>
      </c>
      <c r="F51" s="2">
        <v>206</v>
      </c>
      <c r="G51" s="2">
        <f t="shared" si="2"/>
        <v>389</v>
      </c>
      <c r="H51" s="9"/>
    </row>
    <row r="52" spans="1:8" ht="15" customHeight="1">
      <c r="A52" s="37"/>
      <c r="B52" s="43" t="s">
        <v>43</v>
      </c>
      <c r="C52" s="43"/>
      <c r="D52" s="2">
        <v>61</v>
      </c>
      <c r="E52" s="2">
        <v>92</v>
      </c>
      <c r="F52" s="2">
        <v>83</v>
      </c>
      <c r="G52" s="2">
        <f t="shared" si="2"/>
        <v>175</v>
      </c>
      <c r="H52" s="9"/>
    </row>
    <row r="53" spans="1:8" ht="15" customHeight="1">
      <c r="A53" s="37"/>
      <c r="B53" s="43" t="s">
        <v>44</v>
      </c>
      <c r="C53" s="43"/>
      <c r="D53" s="2">
        <v>138</v>
      </c>
      <c r="E53" s="2">
        <v>205</v>
      </c>
      <c r="F53" s="2">
        <v>205</v>
      </c>
      <c r="G53" s="2">
        <f t="shared" si="2"/>
        <v>410</v>
      </c>
      <c r="H53" s="9"/>
    </row>
    <row r="54" spans="1:8" ht="15" customHeight="1">
      <c r="A54" s="37"/>
      <c r="B54" s="43" t="s">
        <v>45</v>
      </c>
      <c r="C54" s="43"/>
      <c r="D54" s="2">
        <v>192</v>
      </c>
      <c r="E54" s="2">
        <v>278</v>
      </c>
      <c r="F54" s="2">
        <v>277</v>
      </c>
      <c r="G54" s="2">
        <f t="shared" si="2"/>
        <v>555</v>
      </c>
      <c r="H54" s="9"/>
    </row>
    <row r="55" spans="1:8" ht="15" customHeight="1">
      <c r="A55" s="37"/>
      <c r="B55" s="43" t="s">
        <v>46</v>
      </c>
      <c r="C55" s="43"/>
      <c r="D55" s="2">
        <v>476</v>
      </c>
      <c r="E55" s="2">
        <v>678</v>
      </c>
      <c r="F55" s="2">
        <v>691</v>
      </c>
      <c r="G55" s="2">
        <f t="shared" si="2"/>
        <v>1369</v>
      </c>
      <c r="H55" s="9"/>
    </row>
    <row r="56" spans="1:8" ht="15" customHeight="1">
      <c r="A56" s="37"/>
      <c r="B56" s="43" t="s">
        <v>47</v>
      </c>
      <c r="C56" s="43"/>
      <c r="D56" s="2">
        <v>299</v>
      </c>
      <c r="E56" s="2">
        <v>407</v>
      </c>
      <c r="F56" s="2">
        <v>401</v>
      </c>
      <c r="G56" s="2">
        <f t="shared" si="2"/>
        <v>808</v>
      </c>
      <c r="H56" s="9"/>
    </row>
    <row r="57" spans="1:8" ht="15" customHeight="1">
      <c r="A57" s="37"/>
      <c r="B57" s="43" t="s">
        <v>48</v>
      </c>
      <c r="C57" s="43"/>
      <c r="D57" s="2">
        <v>167</v>
      </c>
      <c r="E57" s="2">
        <v>266</v>
      </c>
      <c r="F57" s="2">
        <v>292</v>
      </c>
      <c r="G57" s="2">
        <f t="shared" si="2"/>
        <v>558</v>
      </c>
      <c r="H57" s="9"/>
    </row>
    <row r="58" spans="1:8" ht="15" customHeight="1">
      <c r="A58" s="37"/>
      <c r="B58" s="43" t="s">
        <v>49</v>
      </c>
      <c r="C58" s="43"/>
      <c r="D58" s="2">
        <v>98</v>
      </c>
      <c r="E58" s="2">
        <v>171</v>
      </c>
      <c r="F58" s="2">
        <v>177</v>
      </c>
      <c r="G58" s="2">
        <f t="shared" si="2"/>
        <v>348</v>
      </c>
      <c r="H58" s="9"/>
    </row>
    <row r="59" spans="1:8" ht="15" customHeight="1">
      <c r="A59" s="37"/>
      <c r="B59" s="43" t="s">
        <v>50</v>
      </c>
      <c r="C59" s="43"/>
      <c r="D59" s="2">
        <v>54</v>
      </c>
      <c r="E59" s="2">
        <v>104</v>
      </c>
      <c r="F59" s="2">
        <v>108</v>
      </c>
      <c r="G59" s="2">
        <f t="shared" si="2"/>
        <v>212</v>
      </c>
      <c r="H59" s="9"/>
    </row>
    <row r="60" spans="1:8" ht="15" customHeight="1">
      <c r="A60" s="37"/>
      <c r="B60" s="43" t="s">
        <v>51</v>
      </c>
      <c r="C60" s="43"/>
      <c r="D60" s="2">
        <v>71</v>
      </c>
      <c r="E60" s="2">
        <v>68</v>
      </c>
      <c r="F60" s="2">
        <v>3</v>
      </c>
      <c r="G60" s="2">
        <f t="shared" si="2"/>
        <v>71</v>
      </c>
      <c r="H60" s="9"/>
    </row>
    <row r="61" spans="1:7" ht="15" customHeight="1" thickBot="1">
      <c r="A61" s="39"/>
      <c r="B61" s="45" t="s">
        <v>90</v>
      </c>
      <c r="C61" s="45"/>
      <c r="D61" s="6">
        <f>SUM(D44:D60)</f>
        <v>3954</v>
      </c>
      <c r="E61" s="6">
        <f>SUM(E44:E60)</f>
        <v>5766</v>
      </c>
      <c r="F61" s="6">
        <f>SUM(F44:F60)</f>
        <v>5708</v>
      </c>
      <c r="G61" s="6">
        <f>SUM(G44:G60)</f>
        <v>11474</v>
      </c>
    </row>
    <row r="62" spans="1:7" ht="15" customHeight="1" thickTop="1">
      <c r="A62" s="38" t="s">
        <v>96</v>
      </c>
      <c r="B62" s="40" t="s">
        <v>52</v>
      </c>
      <c r="C62" s="41"/>
      <c r="D62" s="15">
        <v>64</v>
      </c>
      <c r="E62" s="15">
        <v>85</v>
      </c>
      <c r="F62" s="15">
        <v>91</v>
      </c>
      <c r="G62" s="15">
        <f aca="true" t="shared" si="3" ref="G62:G88">SUM(E62:F62)</f>
        <v>176</v>
      </c>
    </row>
    <row r="63" spans="1:7" ht="15" customHeight="1">
      <c r="A63" s="37"/>
      <c r="B63" s="33" t="s">
        <v>53</v>
      </c>
      <c r="C63" s="34"/>
      <c r="D63" s="2">
        <v>107</v>
      </c>
      <c r="E63" s="2">
        <v>164</v>
      </c>
      <c r="F63" s="2">
        <v>161</v>
      </c>
      <c r="G63" s="2">
        <f t="shared" si="3"/>
        <v>325</v>
      </c>
    </row>
    <row r="64" spans="1:7" ht="15" customHeight="1">
      <c r="A64" s="37"/>
      <c r="B64" s="33" t="s">
        <v>54</v>
      </c>
      <c r="C64" s="34"/>
      <c r="D64" s="2">
        <v>103</v>
      </c>
      <c r="E64" s="2">
        <v>169</v>
      </c>
      <c r="F64" s="2">
        <v>167</v>
      </c>
      <c r="G64" s="2">
        <f t="shared" si="3"/>
        <v>336</v>
      </c>
    </row>
    <row r="65" spans="1:7" ht="15" customHeight="1">
      <c r="A65" s="37"/>
      <c r="B65" s="33" t="s">
        <v>55</v>
      </c>
      <c r="C65" s="34"/>
      <c r="D65" s="2">
        <v>184</v>
      </c>
      <c r="E65" s="2">
        <v>305</v>
      </c>
      <c r="F65" s="2">
        <v>278</v>
      </c>
      <c r="G65" s="2">
        <f t="shared" si="3"/>
        <v>583</v>
      </c>
    </row>
    <row r="66" spans="1:7" ht="15" customHeight="1">
      <c r="A66" s="37"/>
      <c r="B66" s="33" t="s">
        <v>56</v>
      </c>
      <c r="C66" s="34"/>
      <c r="D66" s="2">
        <v>147</v>
      </c>
      <c r="E66" s="2">
        <v>234</v>
      </c>
      <c r="F66" s="2">
        <v>212</v>
      </c>
      <c r="G66" s="2">
        <f t="shared" si="3"/>
        <v>446</v>
      </c>
    </row>
    <row r="67" spans="1:7" ht="15" customHeight="1">
      <c r="A67" s="37"/>
      <c r="B67" s="33" t="s">
        <v>57</v>
      </c>
      <c r="C67" s="34"/>
      <c r="D67" s="2">
        <v>123</v>
      </c>
      <c r="E67" s="2">
        <v>160</v>
      </c>
      <c r="F67" s="2">
        <v>154</v>
      </c>
      <c r="G67" s="2">
        <f t="shared" si="3"/>
        <v>314</v>
      </c>
    </row>
    <row r="68" spans="1:7" ht="15" customHeight="1">
      <c r="A68" s="37"/>
      <c r="B68" s="33" t="s">
        <v>58</v>
      </c>
      <c r="C68" s="34"/>
      <c r="D68" s="2">
        <v>151</v>
      </c>
      <c r="E68" s="2">
        <v>245</v>
      </c>
      <c r="F68" s="2">
        <v>216</v>
      </c>
      <c r="G68" s="2">
        <f t="shared" si="3"/>
        <v>461</v>
      </c>
    </row>
    <row r="69" spans="1:7" ht="15" customHeight="1">
      <c r="A69" s="37"/>
      <c r="B69" s="33" t="s">
        <v>59</v>
      </c>
      <c r="C69" s="34"/>
      <c r="D69" s="2">
        <v>171</v>
      </c>
      <c r="E69" s="2">
        <v>283</v>
      </c>
      <c r="F69" s="2">
        <v>287</v>
      </c>
      <c r="G69" s="2">
        <f t="shared" si="3"/>
        <v>570</v>
      </c>
    </row>
    <row r="70" spans="1:7" ht="15" customHeight="1">
      <c r="A70" s="37"/>
      <c r="B70" s="33" t="s">
        <v>60</v>
      </c>
      <c r="C70" s="34"/>
      <c r="D70" s="2">
        <v>197</v>
      </c>
      <c r="E70" s="2">
        <v>330</v>
      </c>
      <c r="F70" s="2">
        <v>319</v>
      </c>
      <c r="G70" s="2">
        <f t="shared" si="3"/>
        <v>649</v>
      </c>
    </row>
    <row r="71" spans="1:7" ht="15" customHeight="1">
      <c r="A71" s="37"/>
      <c r="B71" s="33" t="s">
        <v>61</v>
      </c>
      <c r="C71" s="34"/>
      <c r="D71" s="2">
        <v>160</v>
      </c>
      <c r="E71" s="2">
        <v>257</v>
      </c>
      <c r="F71" s="2">
        <v>271</v>
      </c>
      <c r="G71" s="2">
        <f t="shared" si="3"/>
        <v>528</v>
      </c>
    </row>
    <row r="72" spans="1:7" ht="15" customHeight="1">
      <c r="A72" s="37"/>
      <c r="B72" s="33" t="s">
        <v>62</v>
      </c>
      <c r="C72" s="34"/>
      <c r="D72" s="2">
        <v>92</v>
      </c>
      <c r="E72" s="2">
        <v>151</v>
      </c>
      <c r="F72" s="2">
        <v>138</v>
      </c>
      <c r="G72" s="2">
        <f t="shared" si="3"/>
        <v>289</v>
      </c>
    </row>
    <row r="73" spans="1:7" ht="15" customHeight="1">
      <c r="A73" s="37"/>
      <c r="B73" s="33" t="s">
        <v>63</v>
      </c>
      <c r="C73" s="34"/>
      <c r="D73" s="2">
        <v>60</v>
      </c>
      <c r="E73" s="2">
        <v>96</v>
      </c>
      <c r="F73" s="2">
        <v>82</v>
      </c>
      <c r="G73" s="2">
        <f t="shared" si="3"/>
        <v>178</v>
      </c>
    </row>
    <row r="74" spans="1:7" ht="15" customHeight="1">
      <c r="A74" s="37"/>
      <c r="B74" s="33" t="s">
        <v>64</v>
      </c>
      <c r="C74" s="34"/>
      <c r="D74" s="2">
        <v>116</v>
      </c>
      <c r="E74" s="2">
        <v>195</v>
      </c>
      <c r="F74" s="2">
        <v>179</v>
      </c>
      <c r="G74" s="2">
        <f t="shared" si="3"/>
        <v>374</v>
      </c>
    </row>
    <row r="75" spans="1:7" ht="15" customHeight="1">
      <c r="A75" s="37"/>
      <c r="B75" s="33" t="s">
        <v>65</v>
      </c>
      <c r="C75" s="34"/>
      <c r="D75" s="2">
        <v>272</v>
      </c>
      <c r="E75" s="2">
        <v>452</v>
      </c>
      <c r="F75" s="2">
        <v>450</v>
      </c>
      <c r="G75" s="2">
        <f t="shared" si="3"/>
        <v>902</v>
      </c>
    </row>
    <row r="76" spans="1:7" ht="15" customHeight="1">
      <c r="A76" s="37"/>
      <c r="B76" s="33" t="s">
        <v>66</v>
      </c>
      <c r="C76" s="34"/>
      <c r="D76" s="2">
        <v>666</v>
      </c>
      <c r="E76" s="2">
        <v>1009</v>
      </c>
      <c r="F76" s="2">
        <v>1049</v>
      </c>
      <c r="G76" s="2">
        <f t="shared" si="3"/>
        <v>2058</v>
      </c>
    </row>
    <row r="77" spans="1:7" ht="15" customHeight="1">
      <c r="A77" s="37"/>
      <c r="B77" s="33" t="s">
        <v>67</v>
      </c>
      <c r="C77" s="34"/>
      <c r="D77" s="2">
        <v>204</v>
      </c>
      <c r="E77" s="2">
        <v>350</v>
      </c>
      <c r="F77" s="2">
        <v>336</v>
      </c>
      <c r="G77" s="2">
        <f t="shared" si="3"/>
        <v>686</v>
      </c>
    </row>
    <row r="78" spans="1:7" ht="15" customHeight="1">
      <c r="A78" s="37"/>
      <c r="B78" s="33" t="s">
        <v>68</v>
      </c>
      <c r="C78" s="34"/>
      <c r="D78" s="2">
        <v>133</v>
      </c>
      <c r="E78" s="2">
        <v>210</v>
      </c>
      <c r="F78" s="2">
        <v>190</v>
      </c>
      <c r="G78" s="2">
        <f t="shared" si="3"/>
        <v>400</v>
      </c>
    </row>
    <row r="79" spans="1:7" ht="15" customHeight="1">
      <c r="A79" s="37"/>
      <c r="B79" s="33" t="s">
        <v>69</v>
      </c>
      <c r="C79" s="34"/>
      <c r="D79" s="2">
        <v>268</v>
      </c>
      <c r="E79" s="2">
        <v>451</v>
      </c>
      <c r="F79" s="2">
        <v>436</v>
      </c>
      <c r="G79" s="2">
        <f t="shared" si="3"/>
        <v>887</v>
      </c>
    </row>
    <row r="80" spans="1:7" ht="15" customHeight="1">
      <c r="A80" s="37"/>
      <c r="B80" s="33" t="s">
        <v>70</v>
      </c>
      <c r="C80" s="34"/>
      <c r="D80" s="2">
        <v>97</v>
      </c>
      <c r="E80" s="2">
        <v>169</v>
      </c>
      <c r="F80" s="2">
        <v>159</v>
      </c>
      <c r="G80" s="2">
        <f t="shared" si="3"/>
        <v>328</v>
      </c>
    </row>
    <row r="81" spans="1:7" ht="15" customHeight="1">
      <c r="A81" s="37"/>
      <c r="B81" s="33" t="s">
        <v>71</v>
      </c>
      <c r="C81" s="34"/>
      <c r="D81" s="2">
        <v>77</v>
      </c>
      <c r="E81" s="2">
        <v>124</v>
      </c>
      <c r="F81" s="2">
        <v>120</v>
      </c>
      <c r="G81" s="2">
        <f t="shared" si="3"/>
        <v>244</v>
      </c>
    </row>
    <row r="82" spans="1:7" ht="15" customHeight="1">
      <c r="A82" s="37"/>
      <c r="B82" s="33" t="s">
        <v>72</v>
      </c>
      <c r="C82" s="34"/>
      <c r="D82" s="2">
        <v>122</v>
      </c>
      <c r="E82" s="2">
        <v>218</v>
      </c>
      <c r="F82" s="2">
        <v>234</v>
      </c>
      <c r="G82" s="2">
        <f t="shared" si="3"/>
        <v>452</v>
      </c>
    </row>
    <row r="83" spans="1:7" ht="15" customHeight="1">
      <c r="A83" s="37"/>
      <c r="B83" s="33" t="s">
        <v>73</v>
      </c>
      <c r="C83" s="34"/>
      <c r="D83" s="2">
        <v>72</v>
      </c>
      <c r="E83" s="2">
        <v>124</v>
      </c>
      <c r="F83" s="2">
        <v>133</v>
      </c>
      <c r="G83" s="2">
        <f t="shared" si="3"/>
        <v>257</v>
      </c>
    </row>
    <row r="84" spans="1:7" ht="15" customHeight="1">
      <c r="A84" s="37"/>
      <c r="B84" s="33" t="s">
        <v>74</v>
      </c>
      <c r="C84" s="34"/>
      <c r="D84" s="2">
        <v>115</v>
      </c>
      <c r="E84" s="2">
        <v>206</v>
      </c>
      <c r="F84" s="2">
        <v>225</v>
      </c>
      <c r="G84" s="2">
        <f t="shared" si="3"/>
        <v>431</v>
      </c>
    </row>
    <row r="85" spans="1:7" ht="15" customHeight="1">
      <c r="A85" s="37"/>
      <c r="B85" s="33" t="s">
        <v>75</v>
      </c>
      <c r="C85" s="34"/>
      <c r="D85" s="2">
        <v>40</v>
      </c>
      <c r="E85" s="2">
        <v>70</v>
      </c>
      <c r="F85" s="2">
        <v>79</v>
      </c>
      <c r="G85" s="2">
        <f t="shared" si="3"/>
        <v>149</v>
      </c>
    </row>
    <row r="86" spans="1:7" ht="15" customHeight="1">
      <c r="A86" s="37"/>
      <c r="B86" s="33" t="s">
        <v>76</v>
      </c>
      <c r="C86" s="34"/>
      <c r="D86" s="2">
        <v>62</v>
      </c>
      <c r="E86" s="2">
        <v>27</v>
      </c>
      <c r="F86" s="2">
        <v>35</v>
      </c>
      <c r="G86" s="2">
        <f t="shared" si="3"/>
        <v>62</v>
      </c>
    </row>
    <row r="87" spans="1:7" ht="15" customHeight="1">
      <c r="A87" s="37"/>
      <c r="B87" s="33" t="s">
        <v>77</v>
      </c>
      <c r="C87" s="34"/>
      <c r="D87" s="2">
        <v>102</v>
      </c>
      <c r="E87" s="2">
        <v>31</v>
      </c>
      <c r="F87" s="2">
        <v>71</v>
      </c>
      <c r="G87" s="2">
        <f t="shared" si="3"/>
        <v>102</v>
      </c>
    </row>
    <row r="88" spans="1:7" ht="15" customHeight="1">
      <c r="A88" s="37"/>
      <c r="B88" s="33" t="s">
        <v>78</v>
      </c>
      <c r="C88" s="34"/>
      <c r="D88" s="2">
        <v>54</v>
      </c>
      <c r="E88" s="2">
        <v>33</v>
      </c>
      <c r="F88" s="2">
        <v>21</v>
      </c>
      <c r="G88" s="2">
        <f t="shared" si="3"/>
        <v>54</v>
      </c>
    </row>
    <row r="89" spans="1:7" ht="15" customHeight="1" thickBot="1">
      <c r="A89" s="39"/>
      <c r="B89" s="45" t="s">
        <v>91</v>
      </c>
      <c r="C89" s="45"/>
      <c r="D89" s="6">
        <f>SUM(D62:D88)</f>
        <v>3959</v>
      </c>
      <c r="E89" s="6">
        <f>SUM(E62:E88)</f>
        <v>6148</v>
      </c>
      <c r="F89" s="6">
        <f>SUM(F62:F88)</f>
        <v>6093</v>
      </c>
      <c r="G89" s="6">
        <f>SUM(G62:G88)</f>
        <v>12241</v>
      </c>
    </row>
    <row r="90" spans="1:11" ht="15" customHeight="1" thickBot="1" thickTop="1">
      <c r="A90" s="10"/>
      <c r="B90" s="51" t="s">
        <v>97</v>
      </c>
      <c r="C90" s="52"/>
      <c r="D90" s="8">
        <f>SUM(D6:D24,D26:D42,D44:D60,D62:D88)</f>
        <v>13701</v>
      </c>
      <c r="E90" s="8">
        <f>SUM(E6:E24,E26:E42,E44:E60,E62:E88)</f>
        <v>20363</v>
      </c>
      <c r="F90" s="8">
        <f>SUM(F6:F24,F26:F42,F44:F60,F62:F88)</f>
        <v>20101</v>
      </c>
      <c r="G90" s="8">
        <f>SUM(G6:G24,G26:G42,G44:G60,G62:G88)</f>
        <v>40464</v>
      </c>
      <c r="H90" s="9"/>
      <c r="I90" s="9"/>
      <c r="J90" s="9"/>
      <c r="K90" s="9"/>
    </row>
    <row r="91" spans="4:7" ht="15" customHeight="1" thickTop="1">
      <c r="D91" s="9"/>
      <c r="E91" s="9"/>
      <c r="F91" s="9"/>
      <c r="G91" s="9"/>
    </row>
    <row r="92" spans="4:7" ht="15" customHeight="1">
      <c r="D92" s="9"/>
      <c r="E92" s="9"/>
      <c r="F92" s="9"/>
      <c r="G92" s="9"/>
    </row>
    <row r="93" ht="15" customHeight="1"/>
    <row r="94" spans="2:7" ht="15" customHeight="1">
      <c r="B94" s="53" t="s">
        <v>85</v>
      </c>
      <c r="C94" s="54"/>
      <c r="D94" s="54"/>
      <c r="E94" s="54"/>
      <c r="F94" s="46"/>
      <c r="G94" s="47"/>
    </row>
    <row r="95" spans="2:7" ht="15" customHeight="1">
      <c r="B95" s="55"/>
      <c r="C95" s="55"/>
      <c r="D95" s="55"/>
      <c r="E95" s="55"/>
      <c r="F95" s="48"/>
      <c r="G95" s="48"/>
    </row>
    <row r="96" spans="1:7" ht="15" customHeight="1" thickBot="1">
      <c r="A96" s="13"/>
      <c r="B96" s="11"/>
      <c r="C96" s="12"/>
      <c r="D96" s="13" t="s">
        <v>80</v>
      </c>
      <c r="E96" s="13" t="s">
        <v>81</v>
      </c>
      <c r="F96" s="13" t="s">
        <v>82</v>
      </c>
      <c r="G96" s="13" t="s">
        <v>83</v>
      </c>
    </row>
    <row r="97" spans="1:7" ht="15" customHeight="1" thickBot="1" thickTop="1">
      <c r="A97" s="14"/>
      <c r="B97" s="49" t="s">
        <v>84</v>
      </c>
      <c r="C97" s="50"/>
      <c r="D97" s="14">
        <v>75</v>
      </c>
      <c r="E97" s="14">
        <v>31</v>
      </c>
      <c r="F97" s="14">
        <v>57</v>
      </c>
      <c r="G97" s="14">
        <f>SUM(E97:F97)</f>
        <v>88</v>
      </c>
    </row>
    <row r="98" ht="14.25" thickTop="1"/>
  </sheetData>
  <sheetProtection sheet="1" objects="1" scenarios="1"/>
  <mergeCells count="97">
    <mergeCell ref="F94:G95"/>
    <mergeCell ref="B85:C85"/>
    <mergeCell ref="B86:C86"/>
    <mergeCell ref="B87:C87"/>
    <mergeCell ref="B88:C88"/>
    <mergeCell ref="B81:C81"/>
    <mergeCell ref="B82:C82"/>
    <mergeCell ref="B97:C97"/>
    <mergeCell ref="B89:C89"/>
    <mergeCell ref="B90:C90"/>
    <mergeCell ref="B94:E95"/>
    <mergeCell ref="B83:C83"/>
    <mergeCell ref="B84:C84"/>
    <mergeCell ref="B73:C73"/>
    <mergeCell ref="B74:C74"/>
    <mergeCell ref="B75:C75"/>
    <mergeCell ref="B76:C76"/>
    <mergeCell ref="B77:C77"/>
    <mergeCell ref="B78:C78"/>
    <mergeCell ref="B79:C79"/>
    <mergeCell ref="B80:C80"/>
    <mergeCell ref="B71:C71"/>
    <mergeCell ref="B72:C72"/>
    <mergeCell ref="B58:C58"/>
    <mergeCell ref="B59:C59"/>
    <mergeCell ref="B60:C60"/>
    <mergeCell ref="B61:C61"/>
    <mergeCell ref="B67:C67"/>
    <mergeCell ref="B68:C68"/>
    <mergeCell ref="B69:C69"/>
    <mergeCell ref="B70:C70"/>
    <mergeCell ref="B52:C52"/>
    <mergeCell ref="B53:C53"/>
    <mergeCell ref="B54:C54"/>
    <mergeCell ref="B55:C55"/>
    <mergeCell ref="A62:A89"/>
    <mergeCell ref="B62:C62"/>
    <mergeCell ref="B63:C63"/>
    <mergeCell ref="B64:C64"/>
    <mergeCell ref="B65:C65"/>
    <mergeCell ref="B66:C66"/>
    <mergeCell ref="B56:C56"/>
    <mergeCell ref="B57:C57"/>
    <mergeCell ref="B43:C43"/>
    <mergeCell ref="A44:A61"/>
    <mergeCell ref="B44:C44"/>
    <mergeCell ref="B45:C45"/>
    <mergeCell ref="B46:C46"/>
    <mergeCell ref="B47:C47"/>
    <mergeCell ref="B48:C48"/>
    <mergeCell ref="B49:C49"/>
    <mergeCell ref="B33:C33"/>
    <mergeCell ref="B34:C34"/>
    <mergeCell ref="B50:C50"/>
    <mergeCell ref="B51:C51"/>
    <mergeCell ref="B37:C37"/>
    <mergeCell ref="B38:C38"/>
    <mergeCell ref="B39:C39"/>
    <mergeCell ref="B40:C40"/>
    <mergeCell ref="B41:C41"/>
    <mergeCell ref="B42:C42"/>
    <mergeCell ref="B22:C22"/>
    <mergeCell ref="B23:C23"/>
    <mergeCell ref="B24:C24"/>
    <mergeCell ref="B25:C25"/>
    <mergeCell ref="B31:C31"/>
    <mergeCell ref="B32:C32"/>
    <mergeCell ref="B18:C18"/>
    <mergeCell ref="B19:C19"/>
    <mergeCell ref="A26:A43"/>
    <mergeCell ref="B26:C26"/>
    <mergeCell ref="B27:C27"/>
    <mergeCell ref="B28:C28"/>
    <mergeCell ref="B29:C29"/>
    <mergeCell ref="B30:C30"/>
    <mergeCell ref="B35:C35"/>
    <mergeCell ref="B36:C36"/>
    <mergeCell ref="F1:G1"/>
    <mergeCell ref="A2:G3"/>
    <mergeCell ref="B4:C4"/>
    <mergeCell ref="E4:G4"/>
    <mergeCell ref="B20:C20"/>
    <mergeCell ref="B21:C21"/>
    <mergeCell ref="B10:C10"/>
    <mergeCell ref="B11:C11"/>
    <mergeCell ref="B12:C12"/>
    <mergeCell ref="B13:C13"/>
    <mergeCell ref="B5:C5"/>
    <mergeCell ref="A6:A25"/>
    <mergeCell ref="B6:C6"/>
    <mergeCell ref="B7:C7"/>
    <mergeCell ref="B8:C8"/>
    <mergeCell ref="B9:C9"/>
    <mergeCell ref="B14:C14"/>
    <mergeCell ref="B15:C15"/>
    <mergeCell ref="B16:C16"/>
    <mergeCell ref="B17:C17"/>
  </mergeCells>
  <printOptions/>
  <pageMargins left="0.787" right="0.56" top="0.47" bottom="0.45" header="0.31" footer="0.37"/>
  <pageSetup horizontalDpi="600" verticalDpi="600" orientation="portrait" paperSize="9" scale="92" r:id="rId1"/>
  <rowBreaks count="1" manualBreakCount="1">
    <brk id="6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73">
      <selection activeCell="D7" sqref="D7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7" width="15.00390625" style="3" customWidth="1"/>
    <col min="8" max="16384" width="9.00390625" style="3" customWidth="1"/>
  </cols>
  <sheetData>
    <row r="1" spans="6:7" ht="13.5">
      <c r="F1" s="29" t="s">
        <v>105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440</v>
      </c>
      <c r="E6" s="2">
        <v>673</v>
      </c>
      <c r="F6" s="2">
        <v>690</v>
      </c>
      <c r="G6" s="2">
        <f aca="true" t="shared" si="0" ref="G6:G25">SUM(E6:F6)</f>
        <v>1363</v>
      </c>
      <c r="H6" s="9"/>
    </row>
    <row r="7" spans="1:7" ht="15" customHeight="1">
      <c r="A7" s="37"/>
      <c r="B7" s="33" t="s">
        <v>1</v>
      </c>
      <c r="C7" s="34"/>
      <c r="D7" s="2">
        <f>172-D24</f>
        <v>142</v>
      </c>
      <c r="E7" s="2">
        <f>239-E24</f>
        <v>200</v>
      </c>
      <c r="F7" s="2">
        <f>243-F24</f>
        <v>205</v>
      </c>
      <c r="G7" s="2">
        <f t="shared" si="0"/>
        <v>405</v>
      </c>
    </row>
    <row r="8" spans="1:11" ht="15" customHeight="1">
      <c r="A8" s="37"/>
      <c r="B8" s="33" t="s">
        <v>2</v>
      </c>
      <c r="C8" s="34"/>
      <c r="D8" s="2">
        <v>86</v>
      </c>
      <c r="E8" s="2">
        <v>118</v>
      </c>
      <c r="F8" s="2">
        <v>124</v>
      </c>
      <c r="G8" s="2">
        <f t="shared" si="0"/>
        <v>242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303</v>
      </c>
      <c r="E9" s="2">
        <v>425</v>
      </c>
      <c r="F9" s="2">
        <v>463</v>
      </c>
      <c r="G9" s="2">
        <f t="shared" si="0"/>
        <v>888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79</v>
      </c>
      <c r="E10" s="2">
        <v>100</v>
      </c>
      <c r="F10" s="2">
        <v>105</v>
      </c>
      <c r="G10" s="2">
        <f t="shared" si="0"/>
        <v>205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71</v>
      </c>
      <c r="E11" s="2">
        <v>104</v>
      </c>
      <c r="F11" s="2">
        <v>99</v>
      </c>
      <c r="G11" s="2">
        <f t="shared" si="0"/>
        <v>203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79</v>
      </c>
      <c r="E12" s="2">
        <v>131</v>
      </c>
      <c r="F12" s="2">
        <v>129</v>
      </c>
      <c r="G12" s="2">
        <f t="shared" si="0"/>
        <v>260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329</v>
      </c>
      <c r="E13" s="2">
        <v>491</v>
      </c>
      <c r="F13" s="2">
        <v>482</v>
      </c>
      <c r="G13" s="2">
        <f t="shared" si="0"/>
        <v>973</v>
      </c>
    </row>
    <row r="14" spans="1:7" ht="15" customHeight="1">
      <c r="A14" s="37"/>
      <c r="B14" s="33" t="s">
        <v>8</v>
      </c>
      <c r="C14" s="34"/>
      <c r="D14" s="2">
        <v>135</v>
      </c>
      <c r="E14" s="2">
        <v>235</v>
      </c>
      <c r="F14" s="2">
        <v>209</v>
      </c>
      <c r="G14" s="2">
        <f t="shared" si="0"/>
        <v>444</v>
      </c>
    </row>
    <row r="15" spans="1:7" ht="15" customHeight="1">
      <c r="A15" s="37"/>
      <c r="B15" s="33" t="s">
        <v>9</v>
      </c>
      <c r="C15" s="34"/>
      <c r="D15" s="2">
        <v>211</v>
      </c>
      <c r="E15" s="2">
        <v>308</v>
      </c>
      <c r="F15" s="2">
        <v>308</v>
      </c>
      <c r="G15" s="2">
        <f t="shared" si="0"/>
        <v>616</v>
      </c>
    </row>
    <row r="16" spans="1:7" ht="15" customHeight="1">
      <c r="A16" s="37"/>
      <c r="B16" s="33" t="s">
        <v>10</v>
      </c>
      <c r="C16" s="34"/>
      <c r="D16" s="2">
        <v>132</v>
      </c>
      <c r="E16" s="2">
        <v>209</v>
      </c>
      <c r="F16" s="2">
        <v>199</v>
      </c>
      <c r="G16" s="2">
        <f t="shared" si="0"/>
        <v>408</v>
      </c>
    </row>
    <row r="17" spans="1:7" ht="15" customHeight="1">
      <c r="A17" s="37"/>
      <c r="B17" s="33" t="s">
        <v>11</v>
      </c>
      <c r="C17" s="34"/>
      <c r="D17" s="2">
        <v>145</v>
      </c>
      <c r="E17" s="2">
        <v>211</v>
      </c>
      <c r="F17" s="2">
        <v>247</v>
      </c>
      <c r="G17" s="2">
        <f t="shared" si="0"/>
        <v>458</v>
      </c>
    </row>
    <row r="18" spans="1:7" ht="15" customHeight="1">
      <c r="A18" s="37"/>
      <c r="B18" s="33" t="s">
        <v>12</v>
      </c>
      <c r="C18" s="34"/>
      <c r="D18" s="2">
        <v>209</v>
      </c>
      <c r="E18" s="2">
        <v>236</v>
      </c>
      <c r="F18" s="2">
        <v>235</v>
      </c>
      <c r="G18" s="2">
        <f t="shared" si="0"/>
        <v>471</v>
      </c>
    </row>
    <row r="19" spans="1:7" ht="15" customHeight="1">
      <c r="A19" s="37"/>
      <c r="B19" s="33" t="s">
        <v>13</v>
      </c>
      <c r="C19" s="34"/>
      <c r="D19" s="2">
        <v>171</v>
      </c>
      <c r="E19" s="2">
        <v>272</v>
      </c>
      <c r="F19" s="2">
        <v>265</v>
      </c>
      <c r="G19" s="2">
        <f t="shared" si="0"/>
        <v>537</v>
      </c>
    </row>
    <row r="20" spans="1:7" ht="15" customHeight="1">
      <c r="A20" s="37"/>
      <c r="B20" s="33" t="s">
        <v>14</v>
      </c>
      <c r="C20" s="34"/>
      <c r="D20" s="2">
        <f>195-D25</f>
        <v>89</v>
      </c>
      <c r="E20" s="2">
        <f>158-E25</f>
        <v>129</v>
      </c>
      <c r="F20" s="2">
        <f>205-F25</f>
        <v>128</v>
      </c>
      <c r="G20" s="2">
        <f t="shared" si="0"/>
        <v>257</v>
      </c>
    </row>
    <row r="21" spans="1:7" ht="15" customHeight="1">
      <c r="A21" s="37"/>
      <c r="B21" s="33" t="s">
        <v>15</v>
      </c>
      <c r="C21" s="34"/>
      <c r="D21" s="2">
        <v>398</v>
      </c>
      <c r="E21" s="2">
        <v>673</v>
      </c>
      <c r="F21" s="2">
        <v>652</v>
      </c>
      <c r="G21" s="2">
        <f t="shared" si="0"/>
        <v>1325</v>
      </c>
    </row>
    <row r="22" spans="1:7" ht="15" customHeight="1">
      <c r="A22" s="37"/>
      <c r="B22" s="33" t="s">
        <v>16</v>
      </c>
      <c r="C22" s="34"/>
      <c r="D22" s="2">
        <v>277</v>
      </c>
      <c r="E22" s="2">
        <v>435</v>
      </c>
      <c r="F22" s="2">
        <v>479</v>
      </c>
      <c r="G22" s="2">
        <f t="shared" si="0"/>
        <v>914</v>
      </c>
    </row>
    <row r="23" spans="1:7" ht="15" customHeight="1">
      <c r="A23" s="37"/>
      <c r="B23" s="33" t="s">
        <v>17</v>
      </c>
      <c r="C23" s="34"/>
      <c r="D23" s="2">
        <v>371</v>
      </c>
      <c r="E23" s="2">
        <v>588</v>
      </c>
      <c r="F23" s="2">
        <v>514</v>
      </c>
      <c r="G23" s="2">
        <f t="shared" si="0"/>
        <v>1102</v>
      </c>
    </row>
    <row r="24" spans="1:12" ht="15" customHeight="1">
      <c r="A24" s="37"/>
      <c r="B24" s="33" t="s">
        <v>92</v>
      </c>
      <c r="C24" s="34"/>
      <c r="D24" s="2">
        <v>30</v>
      </c>
      <c r="E24" s="2">
        <v>39</v>
      </c>
      <c r="F24" s="2">
        <v>38</v>
      </c>
      <c r="G24" s="2">
        <f t="shared" si="0"/>
        <v>77</v>
      </c>
      <c r="I24" s="9"/>
      <c r="J24" s="9"/>
      <c r="K24" s="9"/>
      <c r="L24" s="9"/>
    </row>
    <row r="25" spans="1:12" ht="15" customHeight="1">
      <c r="A25" s="37"/>
      <c r="B25" s="33" t="s">
        <v>106</v>
      </c>
      <c r="C25" s="34"/>
      <c r="D25" s="23">
        <v>106</v>
      </c>
      <c r="E25" s="23">
        <v>29</v>
      </c>
      <c r="F25" s="23">
        <v>77</v>
      </c>
      <c r="G25" s="23">
        <f t="shared" si="0"/>
        <v>106</v>
      </c>
      <c r="I25" s="9"/>
      <c r="J25" s="9"/>
      <c r="K25" s="9"/>
      <c r="L25" s="9"/>
    </row>
    <row r="26" spans="1:11" ht="15" customHeight="1" thickBot="1">
      <c r="A26" s="37"/>
      <c r="B26" s="42" t="s">
        <v>88</v>
      </c>
      <c r="C26" s="42"/>
      <c r="D26" s="7">
        <f>SUM(D6:D25)</f>
        <v>3803</v>
      </c>
      <c r="E26" s="7">
        <f>SUM(E6:E25)</f>
        <v>5606</v>
      </c>
      <c r="F26" s="7">
        <f>SUM(F6:F25)</f>
        <v>5648</v>
      </c>
      <c r="G26" s="7">
        <f>SUM(G6:G25)</f>
        <v>11254</v>
      </c>
      <c r="H26" s="9"/>
      <c r="I26" s="9"/>
      <c r="J26" s="9"/>
      <c r="K26" s="9"/>
    </row>
    <row r="27" spans="1:7" ht="15" customHeight="1" thickTop="1">
      <c r="A27" s="38" t="s">
        <v>94</v>
      </c>
      <c r="B27" s="40" t="s">
        <v>18</v>
      </c>
      <c r="C27" s="41"/>
      <c r="D27" s="15">
        <v>249</v>
      </c>
      <c r="E27" s="15">
        <v>416</v>
      </c>
      <c r="F27" s="15">
        <v>368</v>
      </c>
      <c r="G27" s="15">
        <f aca="true" t="shared" si="1" ref="G27:G43">SUM(E27:F27)</f>
        <v>784</v>
      </c>
    </row>
    <row r="28" spans="1:7" ht="15" customHeight="1">
      <c r="A28" s="37"/>
      <c r="B28" s="33" t="s">
        <v>19</v>
      </c>
      <c r="C28" s="34"/>
      <c r="D28" s="2">
        <v>107</v>
      </c>
      <c r="E28" s="2">
        <v>142</v>
      </c>
      <c r="F28" s="2">
        <v>132</v>
      </c>
      <c r="G28" s="2">
        <f t="shared" si="1"/>
        <v>274</v>
      </c>
    </row>
    <row r="29" spans="1:7" ht="15" customHeight="1">
      <c r="A29" s="37"/>
      <c r="B29" s="33" t="s">
        <v>20</v>
      </c>
      <c r="C29" s="34"/>
      <c r="D29" s="2">
        <v>59</v>
      </c>
      <c r="E29" s="2">
        <v>87</v>
      </c>
      <c r="F29" s="2">
        <v>87</v>
      </c>
      <c r="G29" s="2">
        <f t="shared" si="1"/>
        <v>174</v>
      </c>
    </row>
    <row r="30" spans="1:7" ht="15" customHeight="1">
      <c r="A30" s="37"/>
      <c r="B30" s="33" t="s">
        <v>21</v>
      </c>
      <c r="C30" s="34"/>
      <c r="D30" s="2">
        <v>212</v>
      </c>
      <c r="E30" s="2">
        <v>325</v>
      </c>
      <c r="F30" s="2">
        <v>286</v>
      </c>
      <c r="G30" s="2">
        <f t="shared" si="1"/>
        <v>611</v>
      </c>
    </row>
    <row r="31" spans="1:7" ht="15" customHeight="1">
      <c r="A31" s="37"/>
      <c r="B31" s="33" t="s">
        <v>22</v>
      </c>
      <c r="C31" s="34"/>
      <c r="D31" s="2">
        <v>49</v>
      </c>
      <c r="E31" s="2">
        <v>63</v>
      </c>
      <c r="F31" s="2">
        <v>61</v>
      </c>
      <c r="G31" s="2">
        <f t="shared" si="1"/>
        <v>124</v>
      </c>
    </row>
    <row r="32" spans="1:7" ht="15" customHeight="1">
      <c r="A32" s="37"/>
      <c r="B32" s="33" t="s">
        <v>23</v>
      </c>
      <c r="C32" s="34"/>
      <c r="D32" s="2">
        <v>125</v>
      </c>
      <c r="E32" s="2">
        <v>192</v>
      </c>
      <c r="F32" s="2">
        <v>184</v>
      </c>
      <c r="G32" s="2">
        <f t="shared" si="1"/>
        <v>376</v>
      </c>
    </row>
    <row r="33" spans="1:7" ht="15" customHeight="1">
      <c r="A33" s="37"/>
      <c r="B33" s="33" t="s">
        <v>24</v>
      </c>
      <c r="C33" s="34"/>
      <c r="D33" s="2">
        <v>215</v>
      </c>
      <c r="E33" s="2">
        <v>328</v>
      </c>
      <c r="F33" s="2">
        <v>308</v>
      </c>
      <c r="G33" s="2">
        <f t="shared" si="1"/>
        <v>636</v>
      </c>
    </row>
    <row r="34" spans="1:7" ht="15" customHeight="1">
      <c r="A34" s="37"/>
      <c r="B34" s="33" t="s">
        <v>25</v>
      </c>
      <c r="C34" s="34"/>
      <c r="D34" s="2">
        <v>249</v>
      </c>
      <c r="E34" s="2">
        <v>377</v>
      </c>
      <c r="F34" s="2">
        <v>362</v>
      </c>
      <c r="G34" s="2">
        <f t="shared" si="1"/>
        <v>739</v>
      </c>
    </row>
    <row r="35" spans="1:7" ht="15" customHeight="1">
      <c r="A35" s="37"/>
      <c r="B35" s="33" t="s">
        <v>26</v>
      </c>
      <c r="C35" s="34"/>
      <c r="D35" s="2">
        <v>179</v>
      </c>
      <c r="E35" s="2">
        <v>244</v>
      </c>
      <c r="F35" s="2">
        <v>260</v>
      </c>
      <c r="G35" s="2">
        <f t="shared" si="1"/>
        <v>504</v>
      </c>
    </row>
    <row r="36" spans="1:7" ht="15" customHeight="1">
      <c r="A36" s="37"/>
      <c r="B36" s="33" t="s">
        <v>27</v>
      </c>
      <c r="C36" s="34"/>
      <c r="D36" s="2">
        <v>145</v>
      </c>
      <c r="E36" s="2">
        <v>259</v>
      </c>
      <c r="F36" s="2">
        <v>241</v>
      </c>
      <c r="G36" s="2">
        <f t="shared" si="1"/>
        <v>500</v>
      </c>
    </row>
    <row r="37" spans="1:7" ht="15" customHeight="1">
      <c r="A37" s="37"/>
      <c r="B37" s="33" t="s">
        <v>28</v>
      </c>
      <c r="C37" s="34"/>
      <c r="D37" s="2">
        <v>147</v>
      </c>
      <c r="E37" s="2">
        <v>145</v>
      </c>
      <c r="F37" s="2">
        <v>133</v>
      </c>
      <c r="G37" s="2">
        <f t="shared" si="1"/>
        <v>278</v>
      </c>
    </row>
    <row r="38" spans="1:7" ht="15" customHeight="1">
      <c r="A38" s="37"/>
      <c r="B38" s="33" t="s">
        <v>29</v>
      </c>
      <c r="C38" s="34"/>
      <c r="D38" s="2">
        <v>36</v>
      </c>
      <c r="E38" s="2">
        <v>42</v>
      </c>
      <c r="F38" s="2">
        <v>12</v>
      </c>
      <c r="G38" s="2">
        <f t="shared" si="1"/>
        <v>54</v>
      </c>
    </row>
    <row r="39" spans="1:7" ht="15" customHeight="1">
      <c r="A39" s="37"/>
      <c r="B39" s="33" t="s">
        <v>30</v>
      </c>
      <c r="C39" s="34"/>
      <c r="D39" s="2">
        <v>58</v>
      </c>
      <c r="E39" s="2">
        <v>50</v>
      </c>
      <c r="F39" s="2">
        <v>8</v>
      </c>
      <c r="G39" s="2">
        <f t="shared" si="1"/>
        <v>58</v>
      </c>
    </row>
    <row r="40" spans="1:7" ht="15" customHeight="1">
      <c r="A40" s="37"/>
      <c r="B40" s="33" t="s">
        <v>31</v>
      </c>
      <c r="C40" s="34"/>
      <c r="D40" s="2">
        <v>0</v>
      </c>
      <c r="E40" s="2">
        <v>0</v>
      </c>
      <c r="F40" s="2">
        <v>0</v>
      </c>
      <c r="G40" s="2">
        <f t="shared" si="1"/>
        <v>0</v>
      </c>
    </row>
    <row r="41" spans="1:7" ht="15" customHeight="1">
      <c r="A41" s="37"/>
      <c r="B41" s="33" t="s">
        <v>32</v>
      </c>
      <c r="C41" s="34"/>
      <c r="D41" s="2">
        <v>71</v>
      </c>
      <c r="E41" s="2">
        <v>20</v>
      </c>
      <c r="F41" s="2">
        <v>51</v>
      </c>
      <c r="G41" s="2">
        <f t="shared" si="1"/>
        <v>71</v>
      </c>
    </row>
    <row r="42" spans="1:7" ht="15" customHeight="1">
      <c r="A42" s="37"/>
      <c r="B42" s="33" t="s">
        <v>33</v>
      </c>
      <c r="C42" s="34"/>
      <c r="D42" s="2">
        <v>56</v>
      </c>
      <c r="E42" s="2">
        <v>103</v>
      </c>
      <c r="F42" s="2">
        <v>108</v>
      </c>
      <c r="G42" s="2">
        <f t="shared" si="1"/>
        <v>211</v>
      </c>
    </row>
    <row r="43" spans="1:7" ht="15" customHeight="1">
      <c r="A43" s="37"/>
      <c r="B43" s="33" t="s">
        <v>34</v>
      </c>
      <c r="C43" s="34"/>
      <c r="D43" s="2">
        <v>42</v>
      </c>
      <c r="E43" s="2">
        <v>62</v>
      </c>
      <c r="F43" s="2">
        <v>60</v>
      </c>
      <c r="G43" s="2">
        <f t="shared" si="1"/>
        <v>122</v>
      </c>
    </row>
    <row r="44" spans="1:7" ht="15" customHeight="1" thickBot="1">
      <c r="A44" s="39"/>
      <c r="B44" s="42" t="s">
        <v>89</v>
      </c>
      <c r="C44" s="42"/>
      <c r="D44" s="6">
        <f>SUM(D27:D43)</f>
        <v>1999</v>
      </c>
      <c r="E44" s="6">
        <f>SUM(E27:E43)</f>
        <v>2855</v>
      </c>
      <c r="F44" s="6">
        <f>SUM(F27:F43)</f>
        <v>2661</v>
      </c>
      <c r="G44" s="6">
        <f>SUM(G27:G43)</f>
        <v>5516</v>
      </c>
    </row>
    <row r="45" spans="1:8" ht="15" customHeight="1" thickTop="1">
      <c r="A45" s="38" t="s">
        <v>95</v>
      </c>
      <c r="B45" s="44" t="s">
        <v>35</v>
      </c>
      <c r="C45" s="44"/>
      <c r="D45" s="15">
        <v>1008</v>
      </c>
      <c r="E45" s="15">
        <v>1533</v>
      </c>
      <c r="F45" s="15">
        <v>1525</v>
      </c>
      <c r="G45" s="15">
        <f aca="true" t="shared" si="2" ref="G45:G61">SUM(E45:F45)</f>
        <v>3058</v>
      </c>
      <c r="H45" s="9"/>
    </row>
    <row r="46" spans="1:8" ht="15" customHeight="1">
      <c r="A46" s="37"/>
      <c r="B46" s="43" t="s">
        <v>36</v>
      </c>
      <c r="C46" s="43"/>
      <c r="D46" s="2">
        <v>183</v>
      </c>
      <c r="E46" s="2">
        <v>174</v>
      </c>
      <c r="F46" s="2">
        <v>210</v>
      </c>
      <c r="G46" s="2">
        <f t="shared" si="2"/>
        <v>384</v>
      </c>
      <c r="H46" s="9"/>
    </row>
    <row r="47" spans="1:8" ht="15" customHeight="1">
      <c r="A47" s="37"/>
      <c r="B47" s="43" t="s">
        <v>37</v>
      </c>
      <c r="C47" s="43"/>
      <c r="D47" s="2">
        <v>325</v>
      </c>
      <c r="E47" s="2">
        <v>468</v>
      </c>
      <c r="F47" s="2">
        <v>440</v>
      </c>
      <c r="G47" s="2">
        <f t="shared" si="2"/>
        <v>908</v>
      </c>
      <c r="H47" s="9"/>
    </row>
    <row r="48" spans="1:8" ht="15" customHeight="1">
      <c r="A48" s="37"/>
      <c r="B48" s="43" t="s">
        <v>38</v>
      </c>
      <c r="C48" s="43"/>
      <c r="D48" s="2">
        <v>141</v>
      </c>
      <c r="E48" s="2">
        <v>218</v>
      </c>
      <c r="F48" s="2">
        <v>209</v>
      </c>
      <c r="G48" s="2">
        <f t="shared" si="2"/>
        <v>427</v>
      </c>
      <c r="H48" s="9"/>
    </row>
    <row r="49" spans="1:8" ht="15" customHeight="1">
      <c r="A49" s="37"/>
      <c r="B49" s="43" t="s">
        <v>39</v>
      </c>
      <c r="C49" s="43"/>
      <c r="D49" s="2">
        <v>220</v>
      </c>
      <c r="E49" s="2">
        <v>324</v>
      </c>
      <c r="F49" s="2">
        <v>322</v>
      </c>
      <c r="G49" s="2">
        <f t="shared" si="2"/>
        <v>646</v>
      </c>
      <c r="H49" s="9"/>
    </row>
    <row r="50" spans="1:8" ht="15" customHeight="1">
      <c r="A50" s="37"/>
      <c r="B50" s="43" t="s">
        <v>40</v>
      </c>
      <c r="C50" s="43"/>
      <c r="D50" s="2">
        <v>307</v>
      </c>
      <c r="E50" s="2">
        <v>463</v>
      </c>
      <c r="F50" s="2">
        <v>439</v>
      </c>
      <c r="G50" s="2">
        <f t="shared" si="2"/>
        <v>902</v>
      </c>
      <c r="H50" s="9"/>
    </row>
    <row r="51" spans="1:8" ht="15" customHeight="1">
      <c r="A51" s="37"/>
      <c r="B51" s="43" t="s">
        <v>41</v>
      </c>
      <c r="C51" s="43"/>
      <c r="D51" s="2">
        <v>86</v>
      </c>
      <c r="E51" s="2">
        <v>132</v>
      </c>
      <c r="F51" s="2">
        <v>127</v>
      </c>
      <c r="G51" s="2">
        <f t="shared" si="2"/>
        <v>259</v>
      </c>
      <c r="H51" s="9"/>
    </row>
    <row r="52" spans="1:8" ht="15" customHeight="1">
      <c r="A52" s="37"/>
      <c r="B52" s="43" t="s">
        <v>42</v>
      </c>
      <c r="C52" s="43"/>
      <c r="D52" s="2">
        <v>126</v>
      </c>
      <c r="E52" s="2">
        <v>182</v>
      </c>
      <c r="F52" s="2">
        <v>209</v>
      </c>
      <c r="G52" s="2">
        <f t="shared" si="2"/>
        <v>391</v>
      </c>
      <c r="H52" s="9"/>
    </row>
    <row r="53" spans="1:8" ht="15" customHeight="1">
      <c r="A53" s="37"/>
      <c r="B53" s="43" t="s">
        <v>43</v>
      </c>
      <c r="C53" s="43"/>
      <c r="D53" s="2">
        <v>61</v>
      </c>
      <c r="E53" s="2">
        <v>92</v>
      </c>
      <c r="F53" s="2">
        <v>85</v>
      </c>
      <c r="G53" s="2">
        <f t="shared" si="2"/>
        <v>177</v>
      </c>
      <c r="H53" s="9"/>
    </row>
    <row r="54" spans="1:8" ht="15" customHeight="1">
      <c r="A54" s="37"/>
      <c r="B54" s="43" t="s">
        <v>44</v>
      </c>
      <c r="C54" s="43"/>
      <c r="D54" s="2">
        <v>138</v>
      </c>
      <c r="E54" s="2">
        <v>203</v>
      </c>
      <c r="F54" s="2">
        <v>204</v>
      </c>
      <c r="G54" s="2">
        <f t="shared" si="2"/>
        <v>407</v>
      </c>
      <c r="H54" s="9"/>
    </row>
    <row r="55" spans="1:8" ht="15" customHeight="1">
      <c r="A55" s="37"/>
      <c r="B55" s="43" t="s">
        <v>45</v>
      </c>
      <c r="C55" s="43"/>
      <c r="D55" s="2">
        <v>192</v>
      </c>
      <c r="E55" s="2">
        <v>278</v>
      </c>
      <c r="F55" s="2">
        <v>277</v>
      </c>
      <c r="G55" s="2">
        <f t="shared" si="2"/>
        <v>555</v>
      </c>
      <c r="H55" s="9"/>
    </row>
    <row r="56" spans="1:8" ht="15" customHeight="1">
      <c r="A56" s="37"/>
      <c r="B56" s="43" t="s">
        <v>46</v>
      </c>
      <c r="C56" s="43"/>
      <c r="D56" s="2">
        <v>477</v>
      </c>
      <c r="E56" s="2">
        <v>677</v>
      </c>
      <c r="F56" s="2">
        <v>693</v>
      </c>
      <c r="G56" s="2">
        <f t="shared" si="2"/>
        <v>1370</v>
      </c>
      <c r="H56" s="9"/>
    </row>
    <row r="57" spans="1:8" ht="15" customHeight="1">
      <c r="A57" s="37"/>
      <c r="B57" s="43" t="s">
        <v>47</v>
      </c>
      <c r="C57" s="43"/>
      <c r="D57" s="2">
        <v>298</v>
      </c>
      <c r="E57" s="2">
        <v>405</v>
      </c>
      <c r="F57" s="2">
        <v>398</v>
      </c>
      <c r="G57" s="2">
        <f t="shared" si="2"/>
        <v>803</v>
      </c>
      <c r="H57" s="9"/>
    </row>
    <row r="58" spans="1:8" ht="15" customHeight="1">
      <c r="A58" s="37"/>
      <c r="B58" s="43" t="s">
        <v>48</v>
      </c>
      <c r="C58" s="43"/>
      <c r="D58" s="2">
        <v>168</v>
      </c>
      <c r="E58" s="2">
        <v>269</v>
      </c>
      <c r="F58" s="2">
        <v>295</v>
      </c>
      <c r="G58" s="2">
        <f t="shared" si="2"/>
        <v>564</v>
      </c>
      <c r="H58" s="9"/>
    </row>
    <row r="59" spans="1:8" ht="15" customHeight="1">
      <c r="A59" s="37"/>
      <c r="B59" s="43" t="s">
        <v>49</v>
      </c>
      <c r="C59" s="43"/>
      <c r="D59" s="2">
        <v>97</v>
      </c>
      <c r="E59" s="2">
        <v>171</v>
      </c>
      <c r="F59" s="2">
        <v>175</v>
      </c>
      <c r="G59" s="2">
        <f t="shared" si="2"/>
        <v>346</v>
      </c>
      <c r="H59" s="9"/>
    </row>
    <row r="60" spans="1:8" ht="15" customHeight="1">
      <c r="A60" s="37"/>
      <c r="B60" s="43" t="s">
        <v>50</v>
      </c>
      <c r="C60" s="43"/>
      <c r="D60" s="2">
        <v>54</v>
      </c>
      <c r="E60" s="2">
        <v>104</v>
      </c>
      <c r="F60" s="2">
        <v>108</v>
      </c>
      <c r="G60" s="2">
        <f t="shared" si="2"/>
        <v>212</v>
      </c>
      <c r="H60" s="9"/>
    </row>
    <row r="61" spans="1:8" ht="15" customHeight="1">
      <c r="A61" s="37"/>
      <c r="B61" s="43" t="s">
        <v>51</v>
      </c>
      <c r="C61" s="43"/>
      <c r="D61" s="2">
        <v>69</v>
      </c>
      <c r="E61" s="2">
        <v>66</v>
      </c>
      <c r="F61" s="2">
        <v>3</v>
      </c>
      <c r="G61" s="2">
        <f t="shared" si="2"/>
        <v>69</v>
      </c>
      <c r="H61" s="9"/>
    </row>
    <row r="62" spans="1:7" ht="15" customHeight="1" thickBot="1">
      <c r="A62" s="39"/>
      <c r="B62" s="45" t="s">
        <v>90</v>
      </c>
      <c r="C62" s="45"/>
      <c r="D62" s="6">
        <f>SUM(D45:D61)</f>
        <v>3950</v>
      </c>
      <c r="E62" s="6">
        <f>SUM(E45:E61)</f>
        <v>5759</v>
      </c>
      <c r="F62" s="6">
        <f>SUM(F45:F61)</f>
        <v>5719</v>
      </c>
      <c r="G62" s="6">
        <f>SUM(G45:G61)</f>
        <v>11478</v>
      </c>
    </row>
    <row r="63" spans="1:7" ht="15" customHeight="1" thickTop="1">
      <c r="A63" s="38" t="s">
        <v>96</v>
      </c>
      <c r="B63" s="40" t="s">
        <v>52</v>
      </c>
      <c r="C63" s="41"/>
      <c r="D63" s="15">
        <v>63</v>
      </c>
      <c r="E63" s="15">
        <v>83</v>
      </c>
      <c r="F63" s="15">
        <v>90</v>
      </c>
      <c r="G63" s="15">
        <f aca="true" t="shared" si="3" ref="G63:G89">SUM(E63:F63)</f>
        <v>173</v>
      </c>
    </row>
    <row r="64" spans="1:7" ht="15" customHeight="1">
      <c r="A64" s="37"/>
      <c r="B64" s="33" t="s">
        <v>53</v>
      </c>
      <c r="C64" s="34"/>
      <c r="D64" s="2">
        <v>106</v>
      </c>
      <c r="E64" s="2">
        <v>161</v>
      </c>
      <c r="F64" s="2">
        <v>159</v>
      </c>
      <c r="G64" s="2">
        <f t="shared" si="3"/>
        <v>320</v>
      </c>
    </row>
    <row r="65" spans="1:7" ht="15" customHeight="1">
      <c r="A65" s="37"/>
      <c r="B65" s="33" t="s">
        <v>54</v>
      </c>
      <c r="C65" s="34"/>
      <c r="D65" s="2">
        <v>103</v>
      </c>
      <c r="E65" s="2">
        <v>166</v>
      </c>
      <c r="F65" s="2">
        <v>167</v>
      </c>
      <c r="G65" s="2">
        <f t="shared" si="3"/>
        <v>333</v>
      </c>
    </row>
    <row r="66" spans="1:7" ht="15" customHeight="1">
      <c r="A66" s="37"/>
      <c r="B66" s="33" t="s">
        <v>55</v>
      </c>
      <c r="C66" s="34"/>
      <c r="D66" s="2">
        <v>184</v>
      </c>
      <c r="E66" s="2">
        <v>305</v>
      </c>
      <c r="F66" s="2">
        <v>280</v>
      </c>
      <c r="G66" s="2">
        <f t="shared" si="3"/>
        <v>585</v>
      </c>
    </row>
    <row r="67" spans="1:7" ht="15" customHeight="1">
      <c r="A67" s="37"/>
      <c r="B67" s="33" t="s">
        <v>56</v>
      </c>
      <c r="C67" s="34"/>
      <c r="D67" s="2">
        <v>147</v>
      </c>
      <c r="E67" s="2">
        <v>236</v>
      </c>
      <c r="F67" s="2">
        <v>213</v>
      </c>
      <c r="G67" s="2">
        <f t="shared" si="3"/>
        <v>449</v>
      </c>
    </row>
    <row r="68" spans="1:7" ht="15" customHeight="1">
      <c r="A68" s="37"/>
      <c r="B68" s="33" t="s">
        <v>57</v>
      </c>
      <c r="C68" s="34"/>
      <c r="D68" s="2">
        <v>123</v>
      </c>
      <c r="E68" s="2">
        <v>160</v>
      </c>
      <c r="F68" s="2">
        <v>155</v>
      </c>
      <c r="G68" s="2">
        <f t="shared" si="3"/>
        <v>315</v>
      </c>
    </row>
    <row r="69" spans="1:7" ht="15" customHeight="1">
      <c r="A69" s="37"/>
      <c r="B69" s="33" t="s">
        <v>58</v>
      </c>
      <c r="C69" s="34"/>
      <c r="D69" s="2">
        <v>151</v>
      </c>
      <c r="E69" s="2">
        <v>245</v>
      </c>
      <c r="F69" s="2">
        <v>216</v>
      </c>
      <c r="G69" s="2">
        <f t="shared" si="3"/>
        <v>461</v>
      </c>
    </row>
    <row r="70" spans="1:7" ht="15" customHeight="1">
      <c r="A70" s="37"/>
      <c r="B70" s="33" t="s">
        <v>59</v>
      </c>
      <c r="C70" s="34"/>
      <c r="D70" s="2">
        <v>171</v>
      </c>
      <c r="E70" s="2">
        <v>283</v>
      </c>
      <c r="F70" s="2">
        <v>287</v>
      </c>
      <c r="G70" s="2">
        <f t="shared" si="3"/>
        <v>570</v>
      </c>
    </row>
    <row r="71" spans="1:7" ht="15" customHeight="1">
      <c r="A71" s="37"/>
      <c r="B71" s="33" t="s">
        <v>60</v>
      </c>
      <c r="C71" s="34"/>
      <c r="D71" s="2">
        <v>198</v>
      </c>
      <c r="E71" s="2">
        <v>331</v>
      </c>
      <c r="F71" s="2">
        <v>322</v>
      </c>
      <c r="G71" s="2">
        <f t="shared" si="3"/>
        <v>653</v>
      </c>
    </row>
    <row r="72" spans="1:7" ht="15" customHeight="1">
      <c r="A72" s="37"/>
      <c r="B72" s="33" t="s">
        <v>61</v>
      </c>
      <c r="C72" s="34"/>
      <c r="D72" s="2">
        <v>159</v>
      </c>
      <c r="E72" s="2">
        <v>255</v>
      </c>
      <c r="F72" s="2">
        <v>269</v>
      </c>
      <c r="G72" s="2">
        <f t="shared" si="3"/>
        <v>524</v>
      </c>
    </row>
    <row r="73" spans="1:7" ht="15" customHeight="1">
      <c r="A73" s="37"/>
      <c r="B73" s="33" t="s">
        <v>62</v>
      </c>
      <c r="C73" s="34"/>
      <c r="D73" s="2">
        <v>91</v>
      </c>
      <c r="E73" s="2">
        <v>151</v>
      </c>
      <c r="F73" s="2">
        <v>138</v>
      </c>
      <c r="G73" s="2">
        <f t="shared" si="3"/>
        <v>289</v>
      </c>
    </row>
    <row r="74" spans="1:7" ht="15" customHeight="1">
      <c r="A74" s="37"/>
      <c r="B74" s="33" t="s">
        <v>63</v>
      </c>
      <c r="C74" s="34"/>
      <c r="D74" s="2">
        <v>60</v>
      </c>
      <c r="E74" s="2">
        <v>98</v>
      </c>
      <c r="F74" s="2">
        <v>83</v>
      </c>
      <c r="G74" s="2">
        <f t="shared" si="3"/>
        <v>181</v>
      </c>
    </row>
    <row r="75" spans="1:7" ht="15" customHeight="1">
      <c r="A75" s="37"/>
      <c r="B75" s="33" t="s">
        <v>64</v>
      </c>
      <c r="C75" s="34"/>
      <c r="D75" s="2">
        <v>116</v>
      </c>
      <c r="E75" s="2">
        <v>194</v>
      </c>
      <c r="F75" s="2">
        <v>179</v>
      </c>
      <c r="G75" s="2">
        <f t="shared" si="3"/>
        <v>373</v>
      </c>
    </row>
    <row r="76" spans="1:7" ht="15" customHeight="1">
      <c r="A76" s="37"/>
      <c r="B76" s="33" t="s">
        <v>65</v>
      </c>
      <c r="C76" s="34"/>
      <c r="D76" s="2">
        <v>271</v>
      </c>
      <c r="E76" s="2">
        <v>448</v>
      </c>
      <c r="F76" s="2">
        <v>448</v>
      </c>
      <c r="G76" s="2">
        <f t="shared" si="3"/>
        <v>896</v>
      </c>
    </row>
    <row r="77" spans="1:7" ht="15" customHeight="1">
      <c r="A77" s="37"/>
      <c r="B77" s="33" t="s">
        <v>66</v>
      </c>
      <c r="C77" s="34"/>
      <c r="D77" s="2">
        <v>664</v>
      </c>
      <c r="E77" s="2">
        <v>1008</v>
      </c>
      <c r="F77" s="2">
        <v>1052</v>
      </c>
      <c r="G77" s="2">
        <f t="shared" si="3"/>
        <v>2060</v>
      </c>
    </row>
    <row r="78" spans="1:7" ht="15" customHeight="1">
      <c r="A78" s="37"/>
      <c r="B78" s="33" t="s">
        <v>67</v>
      </c>
      <c r="C78" s="34"/>
      <c r="D78" s="2">
        <v>203</v>
      </c>
      <c r="E78" s="2">
        <v>349</v>
      </c>
      <c r="F78" s="2">
        <v>335</v>
      </c>
      <c r="G78" s="2">
        <f t="shared" si="3"/>
        <v>684</v>
      </c>
    </row>
    <row r="79" spans="1:7" ht="15" customHeight="1">
      <c r="A79" s="37"/>
      <c r="B79" s="33" t="s">
        <v>68</v>
      </c>
      <c r="C79" s="34"/>
      <c r="D79" s="2">
        <v>134</v>
      </c>
      <c r="E79" s="2">
        <v>211</v>
      </c>
      <c r="F79" s="2">
        <v>192</v>
      </c>
      <c r="G79" s="2">
        <f t="shared" si="3"/>
        <v>403</v>
      </c>
    </row>
    <row r="80" spans="1:7" ht="15" customHeight="1">
      <c r="A80" s="37"/>
      <c r="B80" s="33" t="s">
        <v>69</v>
      </c>
      <c r="C80" s="34"/>
      <c r="D80" s="2">
        <v>270</v>
      </c>
      <c r="E80" s="2">
        <v>454</v>
      </c>
      <c r="F80" s="2">
        <v>443</v>
      </c>
      <c r="G80" s="2">
        <f t="shared" si="3"/>
        <v>897</v>
      </c>
    </row>
    <row r="81" spans="1:7" ht="15" customHeight="1">
      <c r="A81" s="37"/>
      <c r="B81" s="33" t="s">
        <v>70</v>
      </c>
      <c r="C81" s="34"/>
      <c r="D81" s="2">
        <v>97</v>
      </c>
      <c r="E81" s="2">
        <v>170</v>
      </c>
      <c r="F81" s="2">
        <v>159</v>
      </c>
      <c r="G81" s="2">
        <f t="shared" si="3"/>
        <v>329</v>
      </c>
    </row>
    <row r="82" spans="1:7" ht="15" customHeight="1">
      <c r="A82" s="37"/>
      <c r="B82" s="33" t="s">
        <v>71</v>
      </c>
      <c r="C82" s="34"/>
      <c r="D82" s="2">
        <v>77</v>
      </c>
      <c r="E82" s="2">
        <v>123</v>
      </c>
      <c r="F82" s="2">
        <v>120</v>
      </c>
      <c r="G82" s="2">
        <f t="shared" si="3"/>
        <v>243</v>
      </c>
    </row>
    <row r="83" spans="1:7" ht="15" customHeight="1">
      <c r="A83" s="37"/>
      <c r="B83" s="33" t="s">
        <v>72</v>
      </c>
      <c r="C83" s="34"/>
      <c r="D83" s="2">
        <v>122</v>
      </c>
      <c r="E83" s="2">
        <v>218</v>
      </c>
      <c r="F83" s="2">
        <v>235</v>
      </c>
      <c r="G83" s="2">
        <f t="shared" si="3"/>
        <v>453</v>
      </c>
    </row>
    <row r="84" spans="1:7" ht="15" customHeight="1">
      <c r="A84" s="37"/>
      <c r="B84" s="33" t="s">
        <v>73</v>
      </c>
      <c r="C84" s="34"/>
      <c r="D84" s="2">
        <v>72</v>
      </c>
      <c r="E84" s="2">
        <v>125</v>
      </c>
      <c r="F84" s="2">
        <v>134</v>
      </c>
      <c r="G84" s="2">
        <f t="shared" si="3"/>
        <v>259</v>
      </c>
    </row>
    <row r="85" spans="1:7" ht="15" customHeight="1">
      <c r="A85" s="37"/>
      <c r="B85" s="33" t="s">
        <v>74</v>
      </c>
      <c r="C85" s="34"/>
      <c r="D85" s="2">
        <v>116</v>
      </c>
      <c r="E85" s="2">
        <v>207</v>
      </c>
      <c r="F85" s="2">
        <v>226</v>
      </c>
      <c r="G85" s="2">
        <f t="shared" si="3"/>
        <v>433</v>
      </c>
    </row>
    <row r="86" spans="1:7" ht="15" customHeight="1">
      <c r="A86" s="37"/>
      <c r="B86" s="33" t="s">
        <v>75</v>
      </c>
      <c r="C86" s="34"/>
      <c r="D86" s="2">
        <v>41</v>
      </c>
      <c r="E86" s="2">
        <v>72</v>
      </c>
      <c r="F86" s="2">
        <v>79</v>
      </c>
      <c r="G86" s="2">
        <f t="shared" si="3"/>
        <v>151</v>
      </c>
    </row>
    <row r="87" spans="1:7" ht="15" customHeight="1">
      <c r="A87" s="37"/>
      <c r="B87" s="33" t="s">
        <v>76</v>
      </c>
      <c r="C87" s="34"/>
      <c r="D87" s="2">
        <v>62</v>
      </c>
      <c r="E87" s="2">
        <v>27</v>
      </c>
      <c r="F87" s="2">
        <v>35</v>
      </c>
      <c r="G87" s="2">
        <f t="shared" si="3"/>
        <v>62</v>
      </c>
    </row>
    <row r="88" spans="1:7" ht="15" customHeight="1">
      <c r="A88" s="37"/>
      <c r="B88" s="33" t="s">
        <v>77</v>
      </c>
      <c r="C88" s="34"/>
      <c r="D88" s="2">
        <v>104</v>
      </c>
      <c r="E88" s="2">
        <v>32</v>
      </c>
      <c r="F88" s="2">
        <v>72</v>
      </c>
      <c r="G88" s="2">
        <f t="shared" si="3"/>
        <v>104</v>
      </c>
    </row>
    <row r="89" spans="1:7" ht="15" customHeight="1">
      <c r="A89" s="37"/>
      <c r="B89" s="33" t="s">
        <v>78</v>
      </c>
      <c r="C89" s="34"/>
      <c r="D89" s="2">
        <v>54</v>
      </c>
      <c r="E89" s="2">
        <v>33</v>
      </c>
      <c r="F89" s="2">
        <v>21</v>
      </c>
      <c r="G89" s="2">
        <f t="shared" si="3"/>
        <v>54</v>
      </c>
    </row>
    <row r="90" spans="1:7" ht="15" customHeight="1" thickBot="1">
      <c r="A90" s="39"/>
      <c r="B90" s="45" t="s">
        <v>91</v>
      </c>
      <c r="C90" s="45"/>
      <c r="D90" s="6">
        <f>SUM(D63:D89)</f>
        <v>3959</v>
      </c>
      <c r="E90" s="6">
        <f>SUM(E63:E89)</f>
        <v>6145</v>
      </c>
      <c r="F90" s="6">
        <f>SUM(F63:F89)</f>
        <v>6109</v>
      </c>
      <c r="G90" s="6">
        <f>SUM(G63:G89)</f>
        <v>12254</v>
      </c>
    </row>
    <row r="91" spans="1:11" ht="15" customHeight="1" thickBot="1" thickTop="1">
      <c r="A91" s="10"/>
      <c r="B91" s="51" t="s">
        <v>97</v>
      </c>
      <c r="C91" s="52"/>
      <c r="D91" s="8">
        <f>SUM(D6:D25,D27:D43,D45:D61,D63:D89)</f>
        <v>13711</v>
      </c>
      <c r="E91" s="8">
        <f>SUM(E6:E25,E27:E43,E45:E61,E63:E89)</f>
        <v>20365</v>
      </c>
      <c r="F91" s="8">
        <f>SUM(F6:F25,F27:F43,F45:F61,F63:F89)</f>
        <v>20137</v>
      </c>
      <c r="G91" s="8">
        <f>SUM(G6:G25,G27:G43,G45:G61,G63:G89)</f>
        <v>40502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3" t="s">
        <v>85</v>
      </c>
      <c r="C95" s="54"/>
      <c r="D95" s="54"/>
      <c r="E95" s="54"/>
      <c r="F95" s="46"/>
      <c r="G95" s="47"/>
    </row>
    <row r="96" spans="2:7" ht="15" customHeight="1">
      <c r="B96" s="55"/>
      <c r="C96" s="55"/>
      <c r="D96" s="55"/>
      <c r="E96" s="55"/>
      <c r="F96" s="48"/>
      <c r="G96" s="48"/>
    </row>
    <row r="97" spans="1:7" ht="15" customHeight="1" thickBot="1">
      <c r="A97" s="13"/>
      <c r="B97" s="11"/>
      <c r="C97" s="12"/>
      <c r="D97" s="13" t="s">
        <v>80</v>
      </c>
      <c r="E97" s="13" t="s">
        <v>81</v>
      </c>
      <c r="F97" s="13" t="s">
        <v>82</v>
      </c>
      <c r="G97" s="13" t="s">
        <v>83</v>
      </c>
    </row>
    <row r="98" spans="1:7" ht="15" customHeight="1" thickBot="1" thickTop="1">
      <c r="A98" s="14"/>
      <c r="B98" s="49" t="s">
        <v>84</v>
      </c>
      <c r="C98" s="50"/>
      <c r="D98" s="14">
        <v>74</v>
      </c>
      <c r="E98" s="14">
        <v>31</v>
      </c>
      <c r="F98" s="14">
        <v>58</v>
      </c>
      <c r="G98" s="14">
        <f>SUM(E98:F98)</f>
        <v>89</v>
      </c>
    </row>
    <row r="99" ht="14.25" thickTop="1"/>
  </sheetData>
  <sheetProtection sheet="1" objects="1" scenarios="1"/>
  <mergeCells count="98">
    <mergeCell ref="F1:G1"/>
    <mergeCell ref="A2:G3"/>
    <mergeCell ref="B4:C4"/>
    <mergeCell ref="E4:G4"/>
    <mergeCell ref="B28:C28"/>
    <mergeCell ref="B29:C29"/>
    <mergeCell ref="B20:C20"/>
    <mergeCell ref="B15:C15"/>
    <mergeCell ref="B6:C6"/>
    <mergeCell ref="B7:C7"/>
    <mergeCell ref="B8:C8"/>
    <mergeCell ref="B9:C9"/>
    <mergeCell ref="B13:C13"/>
    <mergeCell ref="B14:C14"/>
    <mergeCell ref="B16:C16"/>
    <mergeCell ref="B17:C17"/>
    <mergeCell ref="A6:A26"/>
    <mergeCell ref="B31:C31"/>
    <mergeCell ref="B26:C26"/>
    <mergeCell ref="B25:C25"/>
    <mergeCell ref="A27:A44"/>
    <mergeCell ref="B27:C27"/>
    <mergeCell ref="B18:C18"/>
    <mergeCell ref="B19:C19"/>
    <mergeCell ref="B22:C22"/>
    <mergeCell ref="B23:C23"/>
    <mergeCell ref="B24:C24"/>
    <mergeCell ref="B5:C5"/>
    <mergeCell ref="B21:C21"/>
    <mergeCell ref="B10:C10"/>
    <mergeCell ref="B11:C11"/>
    <mergeCell ref="B12:C12"/>
    <mergeCell ref="B30:C30"/>
    <mergeCell ref="B34:C34"/>
    <mergeCell ref="B35:C35"/>
    <mergeCell ref="B51:C51"/>
    <mergeCell ref="B37:C37"/>
    <mergeCell ref="B32:C32"/>
    <mergeCell ref="B33:C33"/>
    <mergeCell ref="B36:C36"/>
    <mergeCell ref="B54:C54"/>
    <mergeCell ref="B55:C55"/>
    <mergeCell ref="B52:C52"/>
    <mergeCell ref="B38:C38"/>
    <mergeCell ref="B39:C39"/>
    <mergeCell ref="B40:C40"/>
    <mergeCell ref="B41:C41"/>
    <mergeCell ref="B42:C42"/>
    <mergeCell ref="B43:C43"/>
    <mergeCell ref="B44:C44"/>
    <mergeCell ref="B67:C67"/>
    <mergeCell ref="B75:C75"/>
    <mergeCell ref="A45:A62"/>
    <mergeCell ref="B45:C45"/>
    <mergeCell ref="B46:C46"/>
    <mergeCell ref="B47:C47"/>
    <mergeCell ref="B48:C48"/>
    <mergeCell ref="B49:C49"/>
    <mergeCell ref="B50:C50"/>
    <mergeCell ref="B53:C53"/>
    <mergeCell ref="B72:C72"/>
    <mergeCell ref="B73:C73"/>
    <mergeCell ref="B56:C56"/>
    <mergeCell ref="B57:C57"/>
    <mergeCell ref="B58:C58"/>
    <mergeCell ref="B59:C59"/>
    <mergeCell ref="B60:C60"/>
    <mergeCell ref="B61:C61"/>
    <mergeCell ref="B62:C62"/>
    <mergeCell ref="B71:C71"/>
    <mergeCell ref="A63:A90"/>
    <mergeCell ref="B63:C63"/>
    <mergeCell ref="B64:C64"/>
    <mergeCell ref="B65:C65"/>
    <mergeCell ref="B66:C66"/>
    <mergeCell ref="B76:C76"/>
    <mergeCell ref="B77:C77"/>
    <mergeCell ref="B68:C68"/>
    <mergeCell ref="B69:C69"/>
    <mergeCell ref="B70:C70"/>
    <mergeCell ref="B98:C98"/>
    <mergeCell ref="B79:C79"/>
    <mergeCell ref="B80:C80"/>
    <mergeCell ref="B81:C81"/>
    <mergeCell ref="B82:C82"/>
    <mergeCell ref="B83:C83"/>
    <mergeCell ref="B84:C84"/>
    <mergeCell ref="B85:C85"/>
    <mergeCell ref="B78:C78"/>
    <mergeCell ref="B74:C74"/>
    <mergeCell ref="F95:G96"/>
    <mergeCell ref="B86:C86"/>
    <mergeCell ref="B87:C87"/>
    <mergeCell ref="B88:C88"/>
    <mergeCell ref="B89:C89"/>
    <mergeCell ref="B90:C90"/>
    <mergeCell ref="B91:C91"/>
    <mergeCell ref="B95:E9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88">
      <selection activeCell="I58" sqref="I58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29" t="s">
        <v>107</v>
      </c>
      <c r="G1" s="29"/>
    </row>
    <row r="2" spans="1:7" ht="13.5" customHeight="1">
      <c r="A2" s="30" t="s">
        <v>87</v>
      </c>
      <c r="B2" s="30"/>
      <c r="C2" s="30"/>
      <c r="D2" s="30"/>
      <c r="E2" s="30"/>
      <c r="F2" s="30"/>
      <c r="G2" s="30"/>
    </row>
    <row r="3" spans="1:7" ht="13.5" customHeight="1">
      <c r="A3" s="30"/>
      <c r="B3" s="30"/>
      <c r="C3" s="30"/>
      <c r="D3" s="30"/>
      <c r="E3" s="30"/>
      <c r="F3" s="30"/>
      <c r="G3" s="30"/>
    </row>
    <row r="4" spans="2:7" ht="16.5" customHeight="1">
      <c r="B4" s="31"/>
      <c r="C4" s="31"/>
      <c r="D4" s="4"/>
      <c r="E4" s="32" t="s">
        <v>86</v>
      </c>
      <c r="F4" s="32"/>
      <c r="G4" s="32"/>
    </row>
    <row r="5" spans="1:7" ht="15" customHeight="1">
      <c r="A5" s="5"/>
      <c r="B5" s="35" t="s">
        <v>79</v>
      </c>
      <c r="C5" s="35"/>
      <c r="D5" s="1" t="s">
        <v>80</v>
      </c>
      <c r="E5" s="1" t="s">
        <v>81</v>
      </c>
      <c r="F5" s="1" t="s">
        <v>82</v>
      </c>
      <c r="G5" s="1" t="s">
        <v>83</v>
      </c>
    </row>
    <row r="6" spans="1:8" ht="15" customHeight="1">
      <c r="A6" s="36" t="s">
        <v>93</v>
      </c>
      <c r="B6" s="33" t="s">
        <v>0</v>
      </c>
      <c r="C6" s="34"/>
      <c r="D6" s="2">
        <v>444</v>
      </c>
      <c r="E6" s="2">
        <v>678</v>
      </c>
      <c r="F6" s="2">
        <v>694</v>
      </c>
      <c r="G6" s="2">
        <f aca="true" t="shared" si="0" ref="G6:G25">SUM(E6:F6)</f>
        <v>1372</v>
      </c>
      <c r="H6" s="9"/>
    </row>
    <row r="7" spans="1:7" ht="15" customHeight="1">
      <c r="A7" s="37"/>
      <c r="B7" s="33" t="s">
        <v>1</v>
      </c>
      <c r="C7" s="34"/>
      <c r="D7" s="2">
        <f>172-D24</f>
        <v>142</v>
      </c>
      <c r="E7" s="2">
        <f>239-E24</f>
        <v>199</v>
      </c>
      <c r="F7" s="2">
        <f>241-F24</f>
        <v>204</v>
      </c>
      <c r="G7" s="2">
        <f t="shared" si="0"/>
        <v>403</v>
      </c>
    </row>
    <row r="8" spans="1:11" ht="15" customHeight="1">
      <c r="A8" s="37"/>
      <c r="B8" s="33" t="s">
        <v>2</v>
      </c>
      <c r="C8" s="34"/>
      <c r="D8" s="2">
        <v>86</v>
      </c>
      <c r="E8" s="2">
        <v>117</v>
      </c>
      <c r="F8" s="2">
        <v>124</v>
      </c>
      <c r="G8" s="2">
        <f t="shared" si="0"/>
        <v>241</v>
      </c>
      <c r="H8" s="16"/>
      <c r="I8" s="16"/>
      <c r="J8" s="16"/>
      <c r="K8" s="16"/>
    </row>
    <row r="9" spans="1:11" ht="15" customHeight="1">
      <c r="A9" s="37"/>
      <c r="B9" s="33" t="s">
        <v>3</v>
      </c>
      <c r="C9" s="34"/>
      <c r="D9" s="2">
        <v>304</v>
      </c>
      <c r="E9" s="2">
        <v>426</v>
      </c>
      <c r="F9" s="2">
        <v>462</v>
      </c>
      <c r="G9" s="2">
        <f t="shared" si="0"/>
        <v>888</v>
      </c>
      <c r="H9" s="16"/>
      <c r="I9" s="16"/>
      <c r="J9" s="16"/>
      <c r="K9" s="16"/>
    </row>
    <row r="10" spans="1:11" ht="15" customHeight="1">
      <c r="A10" s="37"/>
      <c r="B10" s="33" t="s">
        <v>4</v>
      </c>
      <c r="C10" s="34"/>
      <c r="D10" s="2">
        <v>79</v>
      </c>
      <c r="E10" s="2">
        <v>100</v>
      </c>
      <c r="F10" s="2">
        <v>105</v>
      </c>
      <c r="G10" s="2">
        <f t="shared" si="0"/>
        <v>205</v>
      </c>
      <c r="H10" s="18"/>
      <c r="I10" s="18"/>
      <c r="J10" s="18"/>
      <c r="K10" s="18"/>
    </row>
    <row r="11" spans="1:11" ht="15" customHeight="1">
      <c r="A11" s="37"/>
      <c r="B11" s="33" t="s">
        <v>5</v>
      </c>
      <c r="C11" s="34"/>
      <c r="D11" s="2">
        <v>73</v>
      </c>
      <c r="E11" s="2">
        <v>106</v>
      </c>
      <c r="F11" s="2">
        <v>103</v>
      </c>
      <c r="G11" s="2">
        <f t="shared" si="0"/>
        <v>209</v>
      </c>
      <c r="H11" s="17"/>
      <c r="I11" s="17"/>
      <c r="J11" s="17"/>
      <c r="K11" s="17"/>
    </row>
    <row r="12" spans="1:11" ht="15" customHeight="1">
      <c r="A12" s="37"/>
      <c r="B12" s="33" t="s">
        <v>6</v>
      </c>
      <c r="C12" s="34"/>
      <c r="D12" s="2">
        <v>80</v>
      </c>
      <c r="E12" s="2">
        <v>128</v>
      </c>
      <c r="F12" s="2">
        <v>129</v>
      </c>
      <c r="G12" s="2">
        <f t="shared" si="0"/>
        <v>257</v>
      </c>
      <c r="H12" s="17"/>
      <c r="I12" s="17"/>
      <c r="J12" s="17"/>
      <c r="K12" s="17"/>
    </row>
    <row r="13" spans="1:7" ht="15" customHeight="1">
      <c r="A13" s="37"/>
      <c r="B13" s="33" t="s">
        <v>7</v>
      </c>
      <c r="C13" s="34"/>
      <c r="D13" s="2">
        <v>329</v>
      </c>
      <c r="E13" s="2">
        <v>493</v>
      </c>
      <c r="F13" s="2">
        <v>482</v>
      </c>
      <c r="G13" s="2">
        <f t="shared" si="0"/>
        <v>975</v>
      </c>
    </row>
    <row r="14" spans="1:7" ht="15" customHeight="1">
      <c r="A14" s="37"/>
      <c r="B14" s="33" t="s">
        <v>8</v>
      </c>
      <c r="C14" s="34"/>
      <c r="D14" s="2">
        <v>135</v>
      </c>
      <c r="E14" s="2">
        <v>235</v>
      </c>
      <c r="F14" s="2">
        <v>210</v>
      </c>
      <c r="G14" s="2">
        <f t="shared" si="0"/>
        <v>445</v>
      </c>
    </row>
    <row r="15" spans="1:7" ht="15" customHeight="1">
      <c r="A15" s="37"/>
      <c r="B15" s="33" t="s">
        <v>9</v>
      </c>
      <c r="C15" s="34"/>
      <c r="D15" s="2">
        <v>210</v>
      </c>
      <c r="E15" s="2">
        <v>303</v>
      </c>
      <c r="F15" s="2">
        <v>307</v>
      </c>
      <c r="G15" s="2">
        <f t="shared" si="0"/>
        <v>610</v>
      </c>
    </row>
    <row r="16" spans="1:7" ht="15" customHeight="1">
      <c r="A16" s="37"/>
      <c r="B16" s="33" t="s">
        <v>10</v>
      </c>
      <c r="C16" s="34"/>
      <c r="D16" s="2">
        <v>132</v>
      </c>
      <c r="E16" s="2">
        <v>209</v>
      </c>
      <c r="F16" s="2">
        <v>197</v>
      </c>
      <c r="G16" s="2">
        <f t="shared" si="0"/>
        <v>406</v>
      </c>
    </row>
    <row r="17" spans="1:7" ht="15" customHeight="1">
      <c r="A17" s="37"/>
      <c r="B17" s="33" t="s">
        <v>11</v>
      </c>
      <c r="C17" s="34"/>
      <c r="D17" s="2">
        <v>146</v>
      </c>
      <c r="E17" s="2">
        <v>213</v>
      </c>
      <c r="F17" s="2">
        <v>247</v>
      </c>
      <c r="G17" s="2">
        <f t="shared" si="0"/>
        <v>460</v>
      </c>
    </row>
    <row r="18" spans="1:7" ht="15" customHeight="1">
      <c r="A18" s="37"/>
      <c r="B18" s="33" t="s">
        <v>12</v>
      </c>
      <c r="C18" s="34"/>
      <c r="D18" s="2">
        <v>208</v>
      </c>
      <c r="E18" s="2">
        <v>234</v>
      </c>
      <c r="F18" s="2">
        <v>236</v>
      </c>
      <c r="G18" s="2">
        <f t="shared" si="0"/>
        <v>470</v>
      </c>
    </row>
    <row r="19" spans="1:7" ht="15" customHeight="1">
      <c r="A19" s="37"/>
      <c r="B19" s="33" t="s">
        <v>13</v>
      </c>
      <c r="C19" s="34"/>
      <c r="D19" s="2">
        <v>169</v>
      </c>
      <c r="E19" s="2">
        <v>271</v>
      </c>
      <c r="F19" s="2">
        <v>265</v>
      </c>
      <c r="G19" s="2">
        <f t="shared" si="0"/>
        <v>536</v>
      </c>
    </row>
    <row r="20" spans="1:7" ht="15" customHeight="1">
      <c r="A20" s="37"/>
      <c r="B20" s="33" t="s">
        <v>14</v>
      </c>
      <c r="C20" s="34"/>
      <c r="D20" s="2">
        <f>195-D25</f>
        <v>90</v>
      </c>
      <c r="E20" s="2">
        <f>158-E25</f>
        <v>129</v>
      </c>
      <c r="F20" s="2">
        <f>204-F25</f>
        <v>128</v>
      </c>
      <c r="G20" s="2">
        <f t="shared" si="0"/>
        <v>257</v>
      </c>
    </row>
    <row r="21" spans="1:7" ht="15" customHeight="1">
      <c r="A21" s="37"/>
      <c r="B21" s="33" t="s">
        <v>15</v>
      </c>
      <c r="C21" s="34"/>
      <c r="D21" s="2">
        <v>402</v>
      </c>
      <c r="E21" s="2">
        <v>679</v>
      </c>
      <c r="F21" s="2">
        <v>658</v>
      </c>
      <c r="G21" s="2">
        <f t="shared" si="0"/>
        <v>1337</v>
      </c>
    </row>
    <row r="22" spans="1:7" ht="15" customHeight="1">
      <c r="A22" s="37"/>
      <c r="B22" s="33" t="s">
        <v>16</v>
      </c>
      <c r="C22" s="34"/>
      <c r="D22" s="2">
        <v>278</v>
      </c>
      <c r="E22" s="2">
        <v>431</v>
      </c>
      <c r="F22" s="2">
        <v>481</v>
      </c>
      <c r="G22" s="2">
        <f t="shared" si="0"/>
        <v>912</v>
      </c>
    </row>
    <row r="23" spans="1:7" ht="15" customHeight="1">
      <c r="A23" s="37"/>
      <c r="B23" s="33" t="s">
        <v>17</v>
      </c>
      <c r="C23" s="34"/>
      <c r="D23" s="2">
        <v>370</v>
      </c>
      <c r="E23" s="2">
        <v>585</v>
      </c>
      <c r="F23" s="2">
        <v>515</v>
      </c>
      <c r="G23" s="2">
        <f t="shared" si="0"/>
        <v>1100</v>
      </c>
    </row>
    <row r="24" spans="1:12" ht="15" customHeight="1">
      <c r="A24" s="37"/>
      <c r="B24" s="33" t="s">
        <v>92</v>
      </c>
      <c r="C24" s="34"/>
      <c r="D24" s="2">
        <v>30</v>
      </c>
      <c r="E24" s="2">
        <v>40</v>
      </c>
      <c r="F24" s="2">
        <v>37</v>
      </c>
      <c r="G24" s="2">
        <f t="shared" si="0"/>
        <v>77</v>
      </c>
      <c r="I24" s="9"/>
      <c r="J24" s="9"/>
      <c r="K24" s="9"/>
      <c r="L24" s="9"/>
    </row>
    <row r="25" spans="1:12" ht="15" customHeight="1">
      <c r="A25" s="37"/>
      <c r="B25" s="33" t="s">
        <v>106</v>
      </c>
      <c r="C25" s="34"/>
      <c r="D25" s="23">
        <v>105</v>
      </c>
      <c r="E25" s="23">
        <v>29</v>
      </c>
      <c r="F25" s="23">
        <v>76</v>
      </c>
      <c r="G25" s="23">
        <f t="shared" si="0"/>
        <v>105</v>
      </c>
      <c r="I25" s="9"/>
      <c r="J25" s="9"/>
      <c r="K25" s="9"/>
      <c r="L25" s="9"/>
    </row>
    <row r="26" spans="1:11" ht="15" customHeight="1" thickBot="1">
      <c r="A26" s="37"/>
      <c r="B26" s="42" t="s">
        <v>88</v>
      </c>
      <c r="C26" s="42"/>
      <c r="D26" s="7">
        <f>SUM(D6:D25)</f>
        <v>3812</v>
      </c>
      <c r="E26" s="7">
        <f>SUM(E6:E25)</f>
        <v>5605</v>
      </c>
      <c r="F26" s="7">
        <f>SUM(F6:F25)</f>
        <v>5660</v>
      </c>
      <c r="G26" s="7">
        <f>SUM(G6:G25)</f>
        <v>11265</v>
      </c>
      <c r="H26" s="9"/>
      <c r="I26" s="9"/>
      <c r="J26" s="9"/>
      <c r="K26" s="9"/>
    </row>
    <row r="27" spans="1:7" ht="15" customHeight="1" thickTop="1">
      <c r="A27" s="38" t="s">
        <v>94</v>
      </c>
      <c r="B27" s="40" t="s">
        <v>18</v>
      </c>
      <c r="C27" s="41"/>
      <c r="D27" s="15">
        <v>251</v>
      </c>
      <c r="E27" s="15">
        <v>418</v>
      </c>
      <c r="F27" s="15">
        <v>369</v>
      </c>
      <c r="G27" s="15">
        <f aca="true" t="shared" si="1" ref="G27:G43">SUM(E27:F27)</f>
        <v>787</v>
      </c>
    </row>
    <row r="28" spans="1:7" ht="15" customHeight="1">
      <c r="A28" s="37"/>
      <c r="B28" s="33" t="s">
        <v>19</v>
      </c>
      <c r="C28" s="34"/>
      <c r="D28" s="2">
        <v>108</v>
      </c>
      <c r="E28" s="2">
        <v>142</v>
      </c>
      <c r="F28" s="2">
        <v>133</v>
      </c>
      <c r="G28" s="2">
        <f t="shared" si="1"/>
        <v>275</v>
      </c>
    </row>
    <row r="29" spans="1:7" ht="15" customHeight="1">
      <c r="A29" s="37"/>
      <c r="B29" s="33" t="s">
        <v>20</v>
      </c>
      <c r="C29" s="34"/>
      <c r="D29" s="2">
        <v>59</v>
      </c>
      <c r="E29" s="2">
        <v>87</v>
      </c>
      <c r="F29" s="2">
        <v>87</v>
      </c>
      <c r="G29" s="2">
        <f t="shared" si="1"/>
        <v>174</v>
      </c>
    </row>
    <row r="30" spans="1:7" ht="15" customHeight="1">
      <c r="A30" s="37"/>
      <c r="B30" s="33" t="s">
        <v>21</v>
      </c>
      <c r="C30" s="34"/>
      <c r="D30" s="2">
        <v>211</v>
      </c>
      <c r="E30" s="2">
        <v>325</v>
      </c>
      <c r="F30" s="2">
        <v>285</v>
      </c>
      <c r="G30" s="2">
        <f t="shared" si="1"/>
        <v>610</v>
      </c>
    </row>
    <row r="31" spans="1:7" ht="15" customHeight="1">
      <c r="A31" s="37"/>
      <c r="B31" s="33" t="s">
        <v>22</v>
      </c>
      <c r="C31" s="34"/>
      <c r="D31" s="2">
        <v>49</v>
      </c>
      <c r="E31" s="2">
        <v>63</v>
      </c>
      <c r="F31" s="2">
        <v>61</v>
      </c>
      <c r="G31" s="2">
        <f t="shared" si="1"/>
        <v>124</v>
      </c>
    </row>
    <row r="32" spans="1:7" ht="15" customHeight="1">
      <c r="A32" s="37"/>
      <c r="B32" s="33" t="s">
        <v>23</v>
      </c>
      <c r="C32" s="34"/>
      <c r="D32" s="2">
        <v>126</v>
      </c>
      <c r="E32" s="2">
        <v>193</v>
      </c>
      <c r="F32" s="2">
        <v>187</v>
      </c>
      <c r="G32" s="2">
        <f t="shared" si="1"/>
        <v>380</v>
      </c>
    </row>
    <row r="33" spans="1:7" ht="15" customHeight="1">
      <c r="A33" s="37"/>
      <c r="B33" s="33" t="s">
        <v>24</v>
      </c>
      <c r="C33" s="34"/>
      <c r="D33" s="2">
        <v>214</v>
      </c>
      <c r="E33" s="2">
        <v>328</v>
      </c>
      <c r="F33" s="2">
        <v>305</v>
      </c>
      <c r="G33" s="2">
        <f t="shared" si="1"/>
        <v>633</v>
      </c>
    </row>
    <row r="34" spans="1:7" ht="15" customHeight="1">
      <c r="A34" s="37"/>
      <c r="B34" s="33" t="s">
        <v>25</v>
      </c>
      <c r="C34" s="34"/>
      <c r="D34" s="2">
        <v>250</v>
      </c>
      <c r="E34" s="2">
        <v>375</v>
      </c>
      <c r="F34" s="2">
        <v>363</v>
      </c>
      <c r="G34" s="2">
        <f t="shared" si="1"/>
        <v>738</v>
      </c>
    </row>
    <row r="35" spans="1:7" ht="15" customHeight="1">
      <c r="A35" s="37"/>
      <c r="B35" s="33" t="s">
        <v>26</v>
      </c>
      <c r="C35" s="34"/>
      <c r="D35" s="2">
        <v>178</v>
      </c>
      <c r="E35" s="2">
        <v>242</v>
      </c>
      <c r="F35" s="2">
        <v>258</v>
      </c>
      <c r="G35" s="2">
        <f t="shared" si="1"/>
        <v>500</v>
      </c>
    </row>
    <row r="36" spans="1:7" ht="15" customHeight="1">
      <c r="A36" s="37"/>
      <c r="B36" s="33" t="s">
        <v>27</v>
      </c>
      <c r="C36" s="34"/>
      <c r="D36" s="2">
        <v>146</v>
      </c>
      <c r="E36" s="2">
        <v>259</v>
      </c>
      <c r="F36" s="2">
        <v>242</v>
      </c>
      <c r="G36" s="2">
        <f t="shared" si="1"/>
        <v>501</v>
      </c>
    </row>
    <row r="37" spans="1:7" ht="15" customHeight="1">
      <c r="A37" s="37"/>
      <c r="B37" s="33" t="s">
        <v>28</v>
      </c>
      <c r="C37" s="34"/>
      <c r="D37" s="2">
        <v>144</v>
      </c>
      <c r="E37" s="2">
        <v>144</v>
      </c>
      <c r="F37" s="2">
        <v>131</v>
      </c>
      <c r="G37" s="2">
        <f t="shared" si="1"/>
        <v>275</v>
      </c>
    </row>
    <row r="38" spans="1:7" ht="15" customHeight="1">
      <c r="A38" s="37"/>
      <c r="B38" s="33" t="s">
        <v>29</v>
      </c>
      <c r="C38" s="34"/>
      <c r="D38" s="2">
        <v>36</v>
      </c>
      <c r="E38" s="2">
        <v>42</v>
      </c>
      <c r="F38" s="2">
        <v>12</v>
      </c>
      <c r="G38" s="2">
        <f t="shared" si="1"/>
        <v>54</v>
      </c>
    </row>
    <row r="39" spans="1:7" ht="15" customHeight="1">
      <c r="A39" s="37"/>
      <c r="B39" s="33" t="s">
        <v>30</v>
      </c>
      <c r="C39" s="34"/>
      <c r="D39" s="2">
        <v>38</v>
      </c>
      <c r="E39" s="2">
        <v>33</v>
      </c>
      <c r="F39" s="2">
        <v>5</v>
      </c>
      <c r="G39" s="2">
        <f t="shared" si="1"/>
        <v>38</v>
      </c>
    </row>
    <row r="40" spans="1:7" ht="15" customHeight="1">
      <c r="A40" s="37"/>
      <c r="B40" s="33" t="s">
        <v>31</v>
      </c>
      <c r="C40" s="34"/>
      <c r="D40" s="2">
        <v>0</v>
      </c>
      <c r="E40" s="2">
        <v>0</v>
      </c>
      <c r="F40" s="2">
        <v>0</v>
      </c>
      <c r="G40" s="2">
        <f t="shared" si="1"/>
        <v>0</v>
      </c>
    </row>
    <row r="41" spans="1:7" ht="15" customHeight="1">
      <c r="A41" s="37"/>
      <c r="B41" s="33" t="s">
        <v>32</v>
      </c>
      <c r="C41" s="34"/>
      <c r="D41" s="2">
        <v>69</v>
      </c>
      <c r="E41" s="2">
        <v>19</v>
      </c>
      <c r="F41" s="2">
        <v>50</v>
      </c>
      <c r="G41" s="2">
        <f t="shared" si="1"/>
        <v>69</v>
      </c>
    </row>
    <row r="42" spans="1:7" ht="15" customHeight="1">
      <c r="A42" s="37"/>
      <c r="B42" s="33" t="s">
        <v>33</v>
      </c>
      <c r="C42" s="34"/>
      <c r="D42" s="2">
        <v>56</v>
      </c>
      <c r="E42" s="2">
        <v>103</v>
      </c>
      <c r="F42" s="2">
        <v>108</v>
      </c>
      <c r="G42" s="2">
        <f t="shared" si="1"/>
        <v>211</v>
      </c>
    </row>
    <row r="43" spans="1:7" ht="15" customHeight="1">
      <c r="A43" s="37"/>
      <c r="B43" s="33" t="s">
        <v>34</v>
      </c>
      <c r="C43" s="34"/>
      <c r="D43" s="2">
        <v>42</v>
      </c>
      <c r="E43" s="2">
        <v>62</v>
      </c>
      <c r="F43" s="2">
        <v>60</v>
      </c>
      <c r="G43" s="2">
        <f t="shared" si="1"/>
        <v>122</v>
      </c>
    </row>
    <row r="44" spans="1:7" ht="15" customHeight="1" thickBot="1">
      <c r="A44" s="39"/>
      <c r="B44" s="42" t="s">
        <v>89</v>
      </c>
      <c r="C44" s="42"/>
      <c r="D44" s="6">
        <f>SUM(D27:D43)</f>
        <v>1977</v>
      </c>
      <c r="E44" s="6">
        <f>SUM(E27:E43)</f>
        <v>2835</v>
      </c>
      <c r="F44" s="6">
        <f>SUM(F27:F43)</f>
        <v>2656</v>
      </c>
      <c r="G44" s="6">
        <f>SUM(G27:G43)</f>
        <v>5491</v>
      </c>
    </row>
    <row r="45" spans="1:8" ht="15" customHeight="1" thickTop="1">
      <c r="A45" s="38" t="s">
        <v>95</v>
      </c>
      <c r="B45" s="44" t="s">
        <v>35</v>
      </c>
      <c r="C45" s="44"/>
      <c r="D45" s="15">
        <v>1006</v>
      </c>
      <c r="E45" s="15">
        <v>1528</v>
      </c>
      <c r="F45" s="15">
        <v>1523</v>
      </c>
      <c r="G45" s="15">
        <f aca="true" t="shared" si="2" ref="G45:G61">SUM(E45:F45)</f>
        <v>3051</v>
      </c>
      <c r="H45" s="9"/>
    </row>
    <row r="46" spans="1:8" ht="15" customHeight="1">
      <c r="A46" s="37"/>
      <c r="B46" s="43" t="s">
        <v>36</v>
      </c>
      <c r="C46" s="43"/>
      <c r="D46" s="2">
        <v>184</v>
      </c>
      <c r="E46" s="2">
        <v>175</v>
      </c>
      <c r="F46" s="2">
        <v>209</v>
      </c>
      <c r="G46" s="2">
        <f t="shared" si="2"/>
        <v>384</v>
      </c>
      <c r="H46" s="9"/>
    </row>
    <row r="47" spans="1:8" ht="15" customHeight="1">
      <c r="A47" s="37"/>
      <c r="B47" s="43" t="s">
        <v>37</v>
      </c>
      <c r="C47" s="43"/>
      <c r="D47" s="2">
        <v>326</v>
      </c>
      <c r="E47" s="2">
        <v>467</v>
      </c>
      <c r="F47" s="2">
        <v>441</v>
      </c>
      <c r="G47" s="2">
        <f t="shared" si="2"/>
        <v>908</v>
      </c>
      <c r="H47" s="9"/>
    </row>
    <row r="48" spans="1:8" ht="15" customHeight="1">
      <c r="A48" s="37"/>
      <c r="B48" s="43" t="s">
        <v>38</v>
      </c>
      <c r="C48" s="43"/>
      <c r="D48" s="2">
        <v>141</v>
      </c>
      <c r="E48" s="2">
        <v>218</v>
      </c>
      <c r="F48" s="2">
        <v>211</v>
      </c>
      <c r="G48" s="2">
        <f t="shared" si="2"/>
        <v>429</v>
      </c>
      <c r="H48" s="9"/>
    </row>
    <row r="49" spans="1:8" ht="15" customHeight="1">
      <c r="A49" s="37"/>
      <c r="B49" s="43" t="s">
        <v>39</v>
      </c>
      <c r="C49" s="43"/>
      <c r="D49" s="2">
        <v>221</v>
      </c>
      <c r="E49" s="2">
        <v>325</v>
      </c>
      <c r="F49" s="2">
        <v>321</v>
      </c>
      <c r="G49" s="2">
        <f t="shared" si="2"/>
        <v>646</v>
      </c>
      <c r="H49" s="9"/>
    </row>
    <row r="50" spans="1:8" ht="15" customHeight="1">
      <c r="A50" s="37"/>
      <c r="B50" s="43" t="s">
        <v>40</v>
      </c>
      <c r="C50" s="43"/>
      <c r="D50" s="2">
        <v>306</v>
      </c>
      <c r="E50" s="2">
        <v>462</v>
      </c>
      <c r="F50" s="2">
        <v>439</v>
      </c>
      <c r="G50" s="2">
        <f t="shared" si="2"/>
        <v>901</v>
      </c>
      <c r="H50" s="9"/>
    </row>
    <row r="51" spans="1:8" ht="15" customHeight="1">
      <c r="A51" s="37"/>
      <c r="B51" s="43" t="s">
        <v>41</v>
      </c>
      <c r="C51" s="43"/>
      <c r="D51" s="2">
        <v>86</v>
      </c>
      <c r="E51" s="2">
        <v>133</v>
      </c>
      <c r="F51" s="2">
        <v>127</v>
      </c>
      <c r="G51" s="2">
        <f t="shared" si="2"/>
        <v>260</v>
      </c>
      <c r="H51" s="9"/>
    </row>
    <row r="52" spans="1:8" ht="15" customHeight="1">
      <c r="A52" s="37"/>
      <c r="B52" s="43" t="s">
        <v>42</v>
      </c>
      <c r="C52" s="43"/>
      <c r="D52" s="2">
        <v>123</v>
      </c>
      <c r="E52" s="2">
        <v>178</v>
      </c>
      <c r="F52" s="2">
        <v>206</v>
      </c>
      <c r="G52" s="2">
        <f t="shared" si="2"/>
        <v>384</v>
      </c>
      <c r="H52" s="9"/>
    </row>
    <row r="53" spans="1:8" ht="15" customHeight="1">
      <c r="A53" s="37"/>
      <c r="B53" s="43" t="s">
        <v>43</v>
      </c>
      <c r="C53" s="43"/>
      <c r="D53" s="2">
        <v>61</v>
      </c>
      <c r="E53" s="2">
        <v>92</v>
      </c>
      <c r="F53" s="2">
        <v>85</v>
      </c>
      <c r="G53" s="2">
        <f t="shared" si="2"/>
        <v>177</v>
      </c>
      <c r="H53" s="9"/>
    </row>
    <row r="54" spans="1:8" ht="15" customHeight="1">
      <c r="A54" s="37"/>
      <c r="B54" s="43" t="s">
        <v>44</v>
      </c>
      <c r="C54" s="43"/>
      <c r="D54" s="2">
        <v>140</v>
      </c>
      <c r="E54" s="2">
        <v>205</v>
      </c>
      <c r="F54" s="2">
        <v>207</v>
      </c>
      <c r="G54" s="2">
        <f t="shared" si="2"/>
        <v>412</v>
      </c>
      <c r="H54" s="9"/>
    </row>
    <row r="55" spans="1:8" ht="15" customHeight="1">
      <c r="A55" s="37"/>
      <c r="B55" s="43" t="s">
        <v>45</v>
      </c>
      <c r="C55" s="43"/>
      <c r="D55" s="2">
        <v>192</v>
      </c>
      <c r="E55" s="2">
        <v>275</v>
      </c>
      <c r="F55" s="2">
        <v>274</v>
      </c>
      <c r="G55" s="2">
        <f t="shared" si="2"/>
        <v>549</v>
      </c>
      <c r="H55" s="9"/>
    </row>
    <row r="56" spans="1:8" ht="15" customHeight="1">
      <c r="A56" s="37"/>
      <c r="B56" s="43" t="s">
        <v>46</v>
      </c>
      <c r="C56" s="43"/>
      <c r="D56" s="2">
        <v>479</v>
      </c>
      <c r="E56" s="2">
        <v>684</v>
      </c>
      <c r="F56" s="2">
        <v>695</v>
      </c>
      <c r="G56" s="2">
        <f t="shared" si="2"/>
        <v>1379</v>
      </c>
      <c r="H56" s="9"/>
    </row>
    <row r="57" spans="1:8" ht="15" customHeight="1">
      <c r="A57" s="37"/>
      <c r="B57" s="43" t="s">
        <v>47</v>
      </c>
      <c r="C57" s="43"/>
      <c r="D57" s="2">
        <v>297</v>
      </c>
      <c r="E57" s="2">
        <v>404</v>
      </c>
      <c r="F57" s="2">
        <v>400</v>
      </c>
      <c r="G57" s="2">
        <f t="shared" si="2"/>
        <v>804</v>
      </c>
      <c r="H57" s="9"/>
    </row>
    <row r="58" spans="1:8" ht="15" customHeight="1">
      <c r="A58" s="37"/>
      <c r="B58" s="43" t="s">
        <v>48</v>
      </c>
      <c r="C58" s="43"/>
      <c r="D58" s="2">
        <v>167</v>
      </c>
      <c r="E58" s="2">
        <v>267</v>
      </c>
      <c r="F58" s="2">
        <v>294</v>
      </c>
      <c r="G58" s="2">
        <f t="shared" si="2"/>
        <v>561</v>
      </c>
      <c r="H58" s="9"/>
    </row>
    <row r="59" spans="1:8" ht="15" customHeight="1">
      <c r="A59" s="37"/>
      <c r="B59" s="43" t="s">
        <v>49</v>
      </c>
      <c r="C59" s="43"/>
      <c r="D59" s="2">
        <v>98</v>
      </c>
      <c r="E59" s="2">
        <v>172</v>
      </c>
      <c r="F59" s="2">
        <v>176</v>
      </c>
      <c r="G59" s="2">
        <f t="shared" si="2"/>
        <v>348</v>
      </c>
      <c r="H59" s="9"/>
    </row>
    <row r="60" spans="1:8" ht="15" customHeight="1">
      <c r="A60" s="37"/>
      <c r="B60" s="43" t="s">
        <v>50</v>
      </c>
      <c r="C60" s="43"/>
      <c r="D60" s="2">
        <v>55</v>
      </c>
      <c r="E60" s="2">
        <v>109</v>
      </c>
      <c r="F60" s="2">
        <v>109</v>
      </c>
      <c r="G60" s="2">
        <f t="shared" si="2"/>
        <v>218</v>
      </c>
      <c r="H60" s="9"/>
    </row>
    <row r="61" spans="1:8" ht="15" customHeight="1">
      <c r="A61" s="37"/>
      <c r="B61" s="43" t="s">
        <v>51</v>
      </c>
      <c r="C61" s="43"/>
      <c r="D61" s="2">
        <v>78</v>
      </c>
      <c r="E61" s="2">
        <v>75</v>
      </c>
      <c r="F61" s="2">
        <v>3</v>
      </c>
      <c r="G61" s="2">
        <f t="shared" si="2"/>
        <v>78</v>
      </c>
      <c r="H61" s="9"/>
    </row>
    <row r="62" spans="1:7" ht="15" customHeight="1" thickBot="1">
      <c r="A62" s="39"/>
      <c r="B62" s="45" t="s">
        <v>90</v>
      </c>
      <c r="C62" s="45"/>
      <c r="D62" s="6">
        <f>SUM(D45:D61)</f>
        <v>3960</v>
      </c>
      <c r="E62" s="6">
        <f>SUM(E45:E61)</f>
        <v>5769</v>
      </c>
      <c r="F62" s="6">
        <f>SUM(F45:F61)</f>
        <v>5720</v>
      </c>
      <c r="G62" s="6">
        <f>SUM(G45:G61)</f>
        <v>11489</v>
      </c>
    </row>
    <row r="63" spans="1:7" ht="15" customHeight="1" thickTop="1">
      <c r="A63" s="38" t="s">
        <v>96</v>
      </c>
      <c r="B63" s="40" t="s">
        <v>52</v>
      </c>
      <c r="C63" s="41"/>
      <c r="D63" s="15">
        <v>64</v>
      </c>
      <c r="E63" s="15">
        <v>84</v>
      </c>
      <c r="F63" s="15">
        <v>90</v>
      </c>
      <c r="G63" s="15">
        <f aca="true" t="shared" si="3" ref="G63:G89">SUM(E63:F63)</f>
        <v>174</v>
      </c>
    </row>
    <row r="64" spans="1:7" ht="15" customHeight="1">
      <c r="A64" s="37"/>
      <c r="B64" s="33" t="s">
        <v>53</v>
      </c>
      <c r="C64" s="34"/>
      <c r="D64" s="2">
        <v>106</v>
      </c>
      <c r="E64" s="2">
        <v>160</v>
      </c>
      <c r="F64" s="2">
        <v>159</v>
      </c>
      <c r="G64" s="2">
        <f t="shared" si="3"/>
        <v>319</v>
      </c>
    </row>
    <row r="65" spans="1:7" ht="15" customHeight="1">
      <c r="A65" s="37"/>
      <c r="B65" s="33" t="s">
        <v>54</v>
      </c>
      <c r="C65" s="34"/>
      <c r="D65" s="2">
        <v>104</v>
      </c>
      <c r="E65" s="2">
        <v>168</v>
      </c>
      <c r="F65" s="2">
        <v>164</v>
      </c>
      <c r="G65" s="2">
        <f t="shared" si="3"/>
        <v>332</v>
      </c>
    </row>
    <row r="66" spans="1:7" ht="15" customHeight="1">
      <c r="A66" s="37"/>
      <c r="B66" s="33" t="s">
        <v>55</v>
      </c>
      <c r="C66" s="34"/>
      <c r="D66" s="2">
        <v>184</v>
      </c>
      <c r="E66" s="2">
        <v>304</v>
      </c>
      <c r="F66" s="2">
        <v>281</v>
      </c>
      <c r="G66" s="2">
        <f t="shared" si="3"/>
        <v>585</v>
      </c>
    </row>
    <row r="67" spans="1:7" ht="15" customHeight="1">
      <c r="A67" s="37"/>
      <c r="B67" s="33" t="s">
        <v>56</v>
      </c>
      <c r="C67" s="34"/>
      <c r="D67" s="2">
        <v>150</v>
      </c>
      <c r="E67" s="2">
        <v>237</v>
      </c>
      <c r="F67" s="2">
        <v>216</v>
      </c>
      <c r="G67" s="2">
        <f t="shared" si="3"/>
        <v>453</v>
      </c>
    </row>
    <row r="68" spans="1:7" ht="15" customHeight="1">
      <c r="A68" s="37"/>
      <c r="B68" s="33" t="s">
        <v>57</v>
      </c>
      <c r="C68" s="34"/>
      <c r="D68" s="2">
        <v>123</v>
      </c>
      <c r="E68" s="2">
        <v>161</v>
      </c>
      <c r="F68" s="2">
        <v>156</v>
      </c>
      <c r="G68" s="2">
        <f t="shared" si="3"/>
        <v>317</v>
      </c>
    </row>
    <row r="69" spans="1:7" ht="15" customHeight="1">
      <c r="A69" s="37"/>
      <c r="B69" s="33" t="s">
        <v>58</v>
      </c>
      <c r="C69" s="34"/>
      <c r="D69" s="2">
        <v>149</v>
      </c>
      <c r="E69" s="2">
        <v>243</v>
      </c>
      <c r="F69" s="2">
        <v>214</v>
      </c>
      <c r="G69" s="2">
        <f t="shared" si="3"/>
        <v>457</v>
      </c>
    </row>
    <row r="70" spans="1:7" ht="15" customHeight="1">
      <c r="A70" s="37"/>
      <c r="B70" s="33" t="s">
        <v>59</v>
      </c>
      <c r="C70" s="34"/>
      <c r="D70" s="2">
        <v>171</v>
      </c>
      <c r="E70" s="2">
        <v>282</v>
      </c>
      <c r="F70" s="2">
        <v>287</v>
      </c>
      <c r="G70" s="2">
        <f t="shared" si="3"/>
        <v>569</v>
      </c>
    </row>
    <row r="71" spans="1:7" ht="15" customHeight="1">
      <c r="A71" s="37"/>
      <c r="B71" s="33" t="s">
        <v>60</v>
      </c>
      <c r="C71" s="34"/>
      <c r="D71" s="2">
        <v>199</v>
      </c>
      <c r="E71" s="2">
        <v>333</v>
      </c>
      <c r="F71" s="2">
        <v>321</v>
      </c>
      <c r="G71" s="2">
        <f t="shared" si="3"/>
        <v>654</v>
      </c>
    </row>
    <row r="72" spans="1:7" ht="15" customHeight="1">
      <c r="A72" s="37"/>
      <c r="B72" s="33" t="s">
        <v>61</v>
      </c>
      <c r="C72" s="34"/>
      <c r="D72" s="2">
        <v>159</v>
      </c>
      <c r="E72" s="2">
        <v>256</v>
      </c>
      <c r="F72" s="2">
        <v>270</v>
      </c>
      <c r="G72" s="2">
        <f t="shared" si="3"/>
        <v>526</v>
      </c>
    </row>
    <row r="73" spans="1:7" ht="15" customHeight="1">
      <c r="A73" s="37"/>
      <c r="B73" s="33" t="s">
        <v>62</v>
      </c>
      <c r="C73" s="34"/>
      <c r="D73" s="2">
        <v>94</v>
      </c>
      <c r="E73" s="2">
        <v>154</v>
      </c>
      <c r="F73" s="2">
        <v>143</v>
      </c>
      <c r="G73" s="2">
        <f t="shared" si="3"/>
        <v>297</v>
      </c>
    </row>
    <row r="74" spans="1:7" ht="15" customHeight="1">
      <c r="A74" s="37"/>
      <c r="B74" s="33" t="s">
        <v>63</v>
      </c>
      <c r="C74" s="34"/>
      <c r="D74" s="2">
        <v>60</v>
      </c>
      <c r="E74" s="2">
        <v>98</v>
      </c>
      <c r="F74" s="2">
        <v>83</v>
      </c>
      <c r="G74" s="2">
        <f t="shared" si="3"/>
        <v>181</v>
      </c>
    </row>
    <row r="75" spans="1:7" ht="15" customHeight="1">
      <c r="A75" s="37"/>
      <c r="B75" s="33" t="s">
        <v>64</v>
      </c>
      <c r="C75" s="34"/>
      <c r="D75" s="2">
        <v>118</v>
      </c>
      <c r="E75" s="2">
        <v>197</v>
      </c>
      <c r="F75" s="2">
        <v>181</v>
      </c>
      <c r="G75" s="2">
        <f t="shared" si="3"/>
        <v>378</v>
      </c>
    </row>
    <row r="76" spans="1:7" ht="15" customHeight="1">
      <c r="A76" s="37"/>
      <c r="B76" s="33" t="s">
        <v>65</v>
      </c>
      <c r="C76" s="34"/>
      <c r="D76" s="2">
        <v>271</v>
      </c>
      <c r="E76" s="2">
        <v>446</v>
      </c>
      <c r="F76" s="2">
        <v>446</v>
      </c>
      <c r="G76" s="2">
        <f t="shared" si="3"/>
        <v>892</v>
      </c>
    </row>
    <row r="77" spans="1:7" ht="15" customHeight="1">
      <c r="A77" s="37"/>
      <c r="B77" s="33" t="s">
        <v>66</v>
      </c>
      <c r="C77" s="34"/>
      <c r="D77" s="2">
        <v>664</v>
      </c>
      <c r="E77" s="2">
        <v>1005</v>
      </c>
      <c r="F77" s="2">
        <v>1050</v>
      </c>
      <c r="G77" s="2">
        <f t="shared" si="3"/>
        <v>2055</v>
      </c>
    </row>
    <row r="78" spans="1:7" ht="15" customHeight="1">
      <c r="A78" s="37"/>
      <c r="B78" s="33" t="s">
        <v>67</v>
      </c>
      <c r="C78" s="34"/>
      <c r="D78" s="2">
        <v>205</v>
      </c>
      <c r="E78" s="2">
        <v>354</v>
      </c>
      <c r="F78" s="2">
        <v>335</v>
      </c>
      <c r="G78" s="2">
        <f t="shared" si="3"/>
        <v>689</v>
      </c>
    </row>
    <row r="79" spans="1:7" ht="15" customHeight="1">
      <c r="A79" s="37"/>
      <c r="B79" s="33" t="s">
        <v>68</v>
      </c>
      <c r="C79" s="34"/>
      <c r="D79" s="2">
        <v>135</v>
      </c>
      <c r="E79" s="2">
        <v>210</v>
      </c>
      <c r="F79" s="2">
        <v>191</v>
      </c>
      <c r="G79" s="2">
        <f t="shared" si="3"/>
        <v>401</v>
      </c>
    </row>
    <row r="80" spans="1:7" ht="15" customHeight="1">
      <c r="A80" s="37"/>
      <c r="B80" s="33" t="s">
        <v>69</v>
      </c>
      <c r="C80" s="34"/>
      <c r="D80" s="2">
        <v>270</v>
      </c>
      <c r="E80" s="2">
        <v>454</v>
      </c>
      <c r="F80" s="2">
        <v>443</v>
      </c>
      <c r="G80" s="2">
        <f t="shared" si="3"/>
        <v>897</v>
      </c>
    </row>
    <row r="81" spans="1:7" ht="15" customHeight="1">
      <c r="A81" s="37"/>
      <c r="B81" s="33" t="s">
        <v>70</v>
      </c>
      <c r="C81" s="34"/>
      <c r="D81" s="2">
        <v>97</v>
      </c>
      <c r="E81" s="2">
        <v>168</v>
      </c>
      <c r="F81" s="2">
        <v>159</v>
      </c>
      <c r="G81" s="2">
        <f t="shared" si="3"/>
        <v>327</v>
      </c>
    </row>
    <row r="82" spans="1:7" ht="15" customHeight="1">
      <c r="A82" s="37"/>
      <c r="B82" s="33" t="s">
        <v>71</v>
      </c>
      <c r="C82" s="34"/>
      <c r="D82" s="2">
        <v>75</v>
      </c>
      <c r="E82" s="2">
        <v>122</v>
      </c>
      <c r="F82" s="2">
        <v>117</v>
      </c>
      <c r="G82" s="2">
        <f t="shared" si="3"/>
        <v>239</v>
      </c>
    </row>
    <row r="83" spans="1:7" ht="15" customHeight="1">
      <c r="A83" s="37"/>
      <c r="B83" s="33" t="s">
        <v>72</v>
      </c>
      <c r="C83" s="34"/>
      <c r="D83" s="2">
        <v>121</v>
      </c>
      <c r="E83" s="2">
        <v>214</v>
      </c>
      <c r="F83" s="2">
        <v>233</v>
      </c>
      <c r="G83" s="2">
        <f t="shared" si="3"/>
        <v>447</v>
      </c>
    </row>
    <row r="84" spans="1:7" ht="15" customHeight="1">
      <c r="A84" s="37"/>
      <c r="B84" s="33" t="s">
        <v>73</v>
      </c>
      <c r="C84" s="34"/>
      <c r="D84" s="2">
        <v>72</v>
      </c>
      <c r="E84" s="2">
        <v>125</v>
      </c>
      <c r="F84" s="2">
        <v>134</v>
      </c>
      <c r="G84" s="2">
        <f t="shared" si="3"/>
        <v>259</v>
      </c>
    </row>
    <row r="85" spans="1:7" ht="15" customHeight="1">
      <c r="A85" s="37"/>
      <c r="B85" s="33" t="s">
        <v>74</v>
      </c>
      <c r="C85" s="34"/>
      <c r="D85" s="2">
        <v>116</v>
      </c>
      <c r="E85" s="2">
        <v>208</v>
      </c>
      <c r="F85" s="2">
        <v>226</v>
      </c>
      <c r="G85" s="2">
        <f t="shared" si="3"/>
        <v>434</v>
      </c>
    </row>
    <row r="86" spans="1:7" ht="15" customHeight="1">
      <c r="A86" s="37"/>
      <c r="B86" s="33" t="s">
        <v>75</v>
      </c>
      <c r="C86" s="34"/>
      <c r="D86" s="2">
        <v>41</v>
      </c>
      <c r="E86" s="2">
        <v>72</v>
      </c>
      <c r="F86" s="2">
        <v>81</v>
      </c>
      <c r="G86" s="2">
        <f t="shared" si="3"/>
        <v>153</v>
      </c>
    </row>
    <row r="87" spans="1:7" ht="15" customHeight="1">
      <c r="A87" s="37"/>
      <c r="B87" s="33" t="s">
        <v>76</v>
      </c>
      <c r="C87" s="34"/>
      <c r="D87" s="2">
        <v>62</v>
      </c>
      <c r="E87" s="2">
        <v>27</v>
      </c>
      <c r="F87" s="2">
        <v>35</v>
      </c>
      <c r="G87" s="2">
        <f t="shared" si="3"/>
        <v>62</v>
      </c>
    </row>
    <row r="88" spans="1:7" ht="15" customHeight="1">
      <c r="A88" s="37"/>
      <c r="B88" s="33" t="s">
        <v>77</v>
      </c>
      <c r="C88" s="34"/>
      <c r="D88" s="2">
        <v>104</v>
      </c>
      <c r="E88" s="2">
        <v>31</v>
      </c>
      <c r="F88" s="2">
        <v>73</v>
      </c>
      <c r="G88" s="2">
        <f t="shared" si="3"/>
        <v>104</v>
      </c>
    </row>
    <row r="89" spans="1:7" ht="15" customHeight="1">
      <c r="A89" s="37"/>
      <c r="B89" s="33" t="s">
        <v>78</v>
      </c>
      <c r="C89" s="34"/>
      <c r="D89" s="2">
        <v>54</v>
      </c>
      <c r="E89" s="2">
        <v>33</v>
      </c>
      <c r="F89" s="2">
        <v>21</v>
      </c>
      <c r="G89" s="2">
        <f t="shared" si="3"/>
        <v>54</v>
      </c>
    </row>
    <row r="90" spans="1:7" ht="15" customHeight="1" thickBot="1">
      <c r="A90" s="39"/>
      <c r="B90" s="45" t="s">
        <v>91</v>
      </c>
      <c r="C90" s="45"/>
      <c r="D90" s="6">
        <f>SUM(D63:D89)</f>
        <v>3968</v>
      </c>
      <c r="E90" s="6">
        <f>SUM(E63:E89)</f>
        <v>6146</v>
      </c>
      <c r="F90" s="6">
        <f>SUM(F63:F89)</f>
        <v>6109</v>
      </c>
      <c r="G90" s="6">
        <f>SUM(G63:G89)</f>
        <v>12255</v>
      </c>
    </row>
    <row r="91" spans="1:11" ht="15" customHeight="1" thickBot="1" thickTop="1">
      <c r="A91" s="10"/>
      <c r="B91" s="51" t="s">
        <v>97</v>
      </c>
      <c r="C91" s="52"/>
      <c r="D91" s="8">
        <f>SUM(D6:D25,D27:D43,D45:D61,D63:D89)</f>
        <v>13717</v>
      </c>
      <c r="E91" s="8">
        <f>SUM(E6:E25,E27:E43,E45:E61,E63:E89)</f>
        <v>20355</v>
      </c>
      <c r="F91" s="8">
        <f>SUM(F6:F25,F27:F43,F45:F61,F63:F89)</f>
        <v>20145</v>
      </c>
      <c r="G91" s="8">
        <f>SUM(G6:G25,G27:G43,G45:G61,G63:G89)</f>
        <v>40500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3" t="s">
        <v>85</v>
      </c>
      <c r="C95" s="54"/>
      <c r="D95" s="54"/>
      <c r="E95" s="54"/>
      <c r="F95" s="46"/>
      <c r="G95" s="47"/>
    </row>
    <row r="96" spans="2:7" ht="15" customHeight="1">
      <c r="B96" s="55"/>
      <c r="C96" s="55"/>
      <c r="D96" s="55"/>
      <c r="E96" s="55"/>
      <c r="F96" s="48"/>
      <c r="G96" s="48"/>
    </row>
    <row r="97" spans="1:7" ht="15" customHeight="1" thickBot="1">
      <c r="A97" s="13"/>
      <c r="B97" s="11"/>
      <c r="C97" s="12"/>
      <c r="D97" s="13" t="s">
        <v>80</v>
      </c>
      <c r="E97" s="13" t="s">
        <v>81</v>
      </c>
      <c r="F97" s="13" t="s">
        <v>82</v>
      </c>
      <c r="G97" s="13" t="s">
        <v>83</v>
      </c>
    </row>
    <row r="98" spans="1:7" ht="15" customHeight="1" thickBot="1" thickTop="1">
      <c r="A98" s="14"/>
      <c r="B98" s="49" t="s">
        <v>84</v>
      </c>
      <c r="C98" s="50"/>
      <c r="D98" s="14">
        <v>76</v>
      </c>
      <c r="E98" s="14">
        <v>32</v>
      </c>
      <c r="F98" s="14">
        <v>59</v>
      </c>
      <c r="G98" s="14">
        <v>91</v>
      </c>
    </row>
    <row r="99" ht="14.25" thickTop="1"/>
  </sheetData>
  <sheetProtection sheet="1"/>
  <mergeCells count="98">
    <mergeCell ref="B81:C81"/>
    <mergeCell ref="B82:C82"/>
    <mergeCell ref="B85:C85"/>
    <mergeCell ref="B86:C86"/>
    <mergeCell ref="B83:C83"/>
    <mergeCell ref="B84:C84"/>
    <mergeCell ref="B79:C79"/>
    <mergeCell ref="B80:C80"/>
    <mergeCell ref="F95:G96"/>
    <mergeCell ref="B98:C98"/>
    <mergeCell ref="B89:C89"/>
    <mergeCell ref="B90:C90"/>
    <mergeCell ref="B91:C91"/>
    <mergeCell ref="B95:E96"/>
    <mergeCell ref="B87:C87"/>
    <mergeCell ref="B88:C88"/>
    <mergeCell ref="B60:C60"/>
    <mergeCell ref="B61:C61"/>
    <mergeCell ref="B73:C73"/>
    <mergeCell ref="B74:C74"/>
    <mergeCell ref="B75:C75"/>
    <mergeCell ref="B76:C76"/>
    <mergeCell ref="A63:A90"/>
    <mergeCell ref="B63:C63"/>
    <mergeCell ref="B64:C64"/>
    <mergeCell ref="B65:C65"/>
    <mergeCell ref="B66:C66"/>
    <mergeCell ref="B71:C71"/>
    <mergeCell ref="B72:C72"/>
    <mergeCell ref="B68:C68"/>
    <mergeCell ref="B77:C77"/>
    <mergeCell ref="B78:C78"/>
    <mergeCell ref="B43:C43"/>
    <mergeCell ref="B44:C44"/>
    <mergeCell ref="B52:C52"/>
    <mergeCell ref="B53:C53"/>
    <mergeCell ref="B54:C54"/>
    <mergeCell ref="B55:C55"/>
    <mergeCell ref="B50:C50"/>
    <mergeCell ref="B51:C51"/>
    <mergeCell ref="B56:C56"/>
    <mergeCell ref="B57:C57"/>
    <mergeCell ref="B69:C69"/>
    <mergeCell ref="B70:C70"/>
    <mergeCell ref="B62:C62"/>
    <mergeCell ref="B67:C67"/>
    <mergeCell ref="B58:C58"/>
    <mergeCell ref="B59:C59"/>
    <mergeCell ref="B35:C35"/>
    <mergeCell ref="B36:C36"/>
    <mergeCell ref="B37:C37"/>
    <mergeCell ref="B38:C38"/>
    <mergeCell ref="A45:A62"/>
    <mergeCell ref="B45:C45"/>
    <mergeCell ref="B46:C46"/>
    <mergeCell ref="B47:C47"/>
    <mergeCell ref="B48:C48"/>
    <mergeCell ref="B49:C49"/>
    <mergeCell ref="B32:C32"/>
    <mergeCell ref="B39:C39"/>
    <mergeCell ref="B40:C40"/>
    <mergeCell ref="B22:C22"/>
    <mergeCell ref="B23:C23"/>
    <mergeCell ref="B24:C24"/>
    <mergeCell ref="B25:C25"/>
    <mergeCell ref="B33:C33"/>
    <mergeCell ref="B34:C34"/>
    <mergeCell ref="B26:C26"/>
    <mergeCell ref="B16:C16"/>
    <mergeCell ref="B17:C17"/>
    <mergeCell ref="A27:A44"/>
    <mergeCell ref="B27:C27"/>
    <mergeCell ref="B28:C28"/>
    <mergeCell ref="B29:C29"/>
    <mergeCell ref="B30:C30"/>
    <mergeCell ref="B41:C41"/>
    <mergeCell ref="B42:C42"/>
    <mergeCell ref="B31:C31"/>
    <mergeCell ref="F1:G1"/>
    <mergeCell ref="A2:G3"/>
    <mergeCell ref="B4:C4"/>
    <mergeCell ref="E4:G4"/>
    <mergeCell ref="B12:C12"/>
    <mergeCell ref="B13:C13"/>
    <mergeCell ref="B5:C5"/>
    <mergeCell ref="A6:A26"/>
    <mergeCell ref="B14:C14"/>
    <mergeCell ref="B15:C15"/>
    <mergeCell ref="B20:C20"/>
    <mergeCell ref="B21:C21"/>
    <mergeCell ref="B10:C10"/>
    <mergeCell ref="B11:C11"/>
    <mergeCell ref="B6:C6"/>
    <mergeCell ref="B7:C7"/>
    <mergeCell ref="B8:C8"/>
    <mergeCell ref="B9:C9"/>
    <mergeCell ref="B18:C18"/>
    <mergeCell ref="B19:C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arakaki00316</cp:lastModifiedBy>
  <cp:lastPrinted>2008-11-04T02:08:49Z</cp:lastPrinted>
  <dcterms:created xsi:type="dcterms:W3CDTF">2009-01-06T06:57:52Z</dcterms:created>
  <dcterms:modified xsi:type="dcterms:W3CDTF">2009-01-06T06:57:52Z</dcterms:modified>
  <cp:category/>
  <cp:version/>
  <cp:contentType/>
  <cp:contentStatus/>
</cp:coreProperties>
</file>